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'y\Desktop\"/>
    </mc:Choice>
  </mc:AlternateContent>
  <bookViews>
    <workbookView xWindow="0" yWindow="0" windowWidth="28800" windowHeight="12435"/>
  </bookViews>
  <sheets>
    <sheet name="Calcule_Cazare_19-20" sheetId="1" r:id="rId1"/>
  </sheets>
  <calcPr calcId="152511"/>
</workbook>
</file>

<file path=xl/calcChain.xml><?xml version="1.0" encoding="utf-8"?>
<calcChain xmlns="http://schemas.openxmlformats.org/spreadsheetml/2006/main">
  <c r="J55" i="1" l="1"/>
  <c r="H55" i="1"/>
  <c r="G55" i="1"/>
  <c r="E55" i="1"/>
  <c r="C55" i="1"/>
  <c r="B55" i="1"/>
  <c r="I54" i="1"/>
  <c r="K54" i="1"/>
  <c r="F54" i="1"/>
  <c r="L54" i="1"/>
  <c r="D54" i="1"/>
  <c r="I53" i="1"/>
  <c r="K53" i="1"/>
  <c r="F53" i="1"/>
  <c r="L53" i="1"/>
  <c r="D53" i="1"/>
  <c r="K52" i="1"/>
  <c r="I52" i="1"/>
  <c r="D52" i="1"/>
  <c r="F52" i="1"/>
  <c r="L52" i="1"/>
  <c r="K51" i="1"/>
  <c r="I51" i="1"/>
  <c r="D51" i="1"/>
  <c r="C183" i="1"/>
  <c r="I50" i="1"/>
  <c r="K50" i="1"/>
  <c r="F50" i="1"/>
  <c r="L50" i="1"/>
  <c r="D50" i="1"/>
  <c r="I49" i="1"/>
  <c r="K49" i="1"/>
  <c r="F49" i="1"/>
  <c r="L49" i="1"/>
  <c r="D49" i="1"/>
  <c r="K48" i="1"/>
  <c r="I48" i="1"/>
  <c r="D48" i="1"/>
  <c r="F48" i="1"/>
  <c r="L48" i="1"/>
  <c r="K47" i="1"/>
  <c r="I47" i="1"/>
  <c r="D47" i="1"/>
  <c r="A164" i="1"/>
  <c r="I46" i="1"/>
  <c r="K46" i="1"/>
  <c r="F46" i="1"/>
  <c r="L46" i="1"/>
  <c r="D46" i="1"/>
  <c r="I45" i="1"/>
  <c r="K45" i="1"/>
  <c r="F45" i="1"/>
  <c r="L45" i="1"/>
  <c r="D45" i="1"/>
  <c r="S44" i="1"/>
  <c r="R44" i="1"/>
  <c r="T44" i="1"/>
  <c r="I44" i="1"/>
  <c r="K44" i="1"/>
  <c r="F44" i="1"/>
  <c r="L44" i="1"/>
  <c r="D44" i="1"/>
  <c r="S43" i="1"/>
  <c r="R43" i="1"/>
  <c r="T43" i="1"/>
  <c r="I43" i="1"/>
  <c r="I55" i="1"/>
  <c r="F43" i="1"/>
  <c r="D43" i="1"/>
  <c r="D55" i="1"/>
  <c r="J41" i="1"/>
  <c r="H41" i="1"/>
  <c r="G41" i="1"/>
  <c r="E41" i="1"/>
  <c r="C41" i="1"/>
  <c r="B41" i="1"/>
  <c r="I40" i="1"/>
  <c r="K40" i="1"/>
  <c r="F40" i="1"/>
  <c r="L40" i="1"/>
  <c r="D40" i="1"/>
  <c r="I39" i="1"/>
  <c r="I41" i="1"/>
  <c r="F39" i="1"/>
  <c r="D39" i="1"/>
  <c r="D41" i="1"/>
  <c r="K38" i="1"/>
  <c r="I38" i="1"/>
  <c r="D38" i="1"/>
  <c r="F38" i="1"/>
  <c r="L38" i="1"/>
  <c r="H37" i="1"/>
  <c r="H42" i="1"/>
  <c r="H56" i="1"/>
  <c r="H58" i="1"/>
  <c r="J36" i="1"/>
  <c r="H36" i="1"/>
  <c r="G36" i="1"/>
  <c r="E36" i="1"/>
  <c r="C36" i="1"/>
  <c r="B36" i="1"/>
  <c r="I35" i="1"/>
  <c r="K35" i="1"/>
  <c r="F35" i="1"/>
  <c r="L35" i="1"/>
  <c r="D35" i="1"/>
  <c r="K34" i="1"/>
  <c r="K36" i="1"/>
  <c r="I34" i="1"/>
  <c r="D34" i="1"/>
  <c r="F34" i="1"/>
  <c r="L34" i="1"/>
  <c r="K33" i="1"/>
  <c r="I33" i="1"/>
  <c r="I36" i="1"/>
  <c r="D33" i="1"/>
  <c r="A129" i="1"/>
  <c r="J32" i="1"/>
  <c r="I32" i="1"/>
  <c r="H32" i="1"/>
  <c r="G32" i="1"/>
  <c r="E32" i="1"/>
  <c r="C32" i="1"/>
  <c r="B32" i="1"/>
  <c r="K31" i="1"/>
  <c r="I31" i="1"/>
  <c r="D31" i="1"/>
  <c r="C121" i="1"/>
  <c r="I30" i="1"/>
  <c r="K30" i="1"/>
  <c r="K32" i="1"/>
  <c r="F30" i="1"/>
  <c r="D30" i="1"/>
  <c r="D32" i="1"/>
  <c r="I29" i="1"/>
  <c r="K29" i="1"/>
  <c r="F29" i="1"/>
  <c r="L29" i="1"/>
  <c r="D29" i="1"/>
  <c r="J28" i="1"/>
  <c r="H28" i="1"/>
  <c r="G28" i="1"/>
  <c r="E28" i="1"/>
  <c r="C28" i="1"/>
  <c r="B28" i="1"/>
  <c r="I27" i="1"/>
  <c r="K27" i="1"/>
  <c r="F27" i="1"/>
  <c r="D27" i="1"/>
  <c r="K26" i="1"/>
  <c r="I26" i="1"/>
  <c r="D26" i="1"/>
  <c r="F26" i="1"/>
  <c r="L26" i="1"/>
  <c r="K25" i="1"/>
  <c r="I25" i="1"/>
  <c r="I28" i="1"/>
  <c r="D25" i="1"/>
  <c r="C95" i="1"/>
  <c r="J24" i="1"/>
  <c r="H24" i="1"/>
  <c r="G24" i="1"/>
  <c r="E24" i="1"/>
  <c r="C24" i="1"/>
  <c r="B24" i="1"/>
  <c r="K23" i="1"/>
  <c r="I23" i="1"/>
  <c r="D23" i="1"/>
  <c r="C90" i="1"/>
  <c r="I22" i="1"/>
  <c r="K22" i="1"/>
  <c r="F22" i="1"/>
  <c r="D22" i="1"/>
  <c r="D24" i="1"/>
  <c r="I21" i="1"/>
  <c r="I24" i="1"/>
  <c r="F21" i="1"/>
  <c r="D21" i="1"/>
  <c r="J20" i="1"/>
  <c r="J37" i="1"/>
  <c r="J42" i="1"/>
  <c r="J56" i="1"/>
  <c r="J58" i="1"/>
  <c r="H20" i="1"/>
  <c r="G20" i="1"/>
  <c r="G37" i="1"/>
  <c r="G42" i="1"/>
  <c r="G56" i="1"/>
  <c r="G58" i="1"/>
  <c r="E20" i="1"/>
  <c r="E37" i="1"/>
  <c r="E42" i="1"/>
  <c r="E56" i="1"/>
  <c r="E58" i="1"/>
  <c r="C20" i="1"/>
  <c r="C37" i="1"/>
  <c r="C42" i="1"/>
  <c r="C56" i="1"/>
  <c r="C58" i="1"/>
  <c r="B20" i="1"/>
  <c r="B37" i="1"/>
  <c r="B42" i="1"/>
  <c r="B56" i="1"/>
  <c r="R19" i="1"/>
  <c r="T19" i="1"/>
  <c r="K19" i="1"/>
  <c r="I19" i="1"/>
  <c r="D19" i="1"/>
  <c r="A78" i="1"/>
  <c r="T18" i="1"/>
  <c r="S18" i="1"/>
  <c r="R18" i="1"/>
  <c r="K18" i="1"/>
  <c r="I18" i="1"/>
  <c r="D18" i="1"/>
  <c r="C70" i="1"/>
  <c r="S17" i="1"/>
  <c r="R17" i="1"/>
  <c r="K17" i="1"/>
  <c r="K20" i="1"/>
  <c r="I17" i="1"/>
  <c r="I20" i="1"/>
  <c r="F17" i="1"/>
  <c r="D17" i="1"/>
  <c r="D20" i="1"/>
  <c r="A68" i="1"/>
  <c r="C65" i="1"/>
  <c r="A170" i="1"/>
  <c r="C156" i="1"/>
  <c r="C141" i="1"/>
  <c r="A175" i="1"/>
  <c r="C116" i="1"/>
  <c r="C85" i="1"/>
  <c r="A191" i="1"/>
  <c r="J204" i="1"/>
  <c r="C178" i="1"/>
  <c r="A181" i="1"/>
  <c r="A201" i="1"/>
  <c r="D8" i="1"/>
  <c r="D158" i="1"/>
  <c r="H159" i="1"/>
  <c r="C198" i="1"/>
  <c r="A144" i="1"/>
  <c r="A154" i="1"/>
  <c r="C136" i="1"/>
  <c r="C111" i="1"/>
  <c r="C80" i="1"/>
  <c r="A186" i="1"/>
  <c r="A149" i="1"/>
  <c r="A88" i="1"/>
  <c r="A119" i="1"/>
  <c r="C146" i="1"/>
  <c r="C172" i="1"/>
  <c r="C167" i="1"/>
  <c r="C188" i="1"/>
  <c r="C100" i="1"/>
  <c r="A103" i="1"/>
  <c r="A134" i="1"/>
  <c r="C131" i="1"/>
  <c r="A83" i="1"/>
  <c r="A114" i="1"/>
  <c r="C105" i="1"/>
  <c r="A108" i="1"/>
  <c r="A139" i="1"/>
  <c r="A73" i="1"/>
  <c r="A196" i="1"/>
  <c r="A159" i="1"/>
  <c r="C193" i="1"/>
  <c r="C151" i="1"/>
  <c r="I37" i="1"/>
  <c r="I42" i="1"/>
  <c r="I56" i="1"/>
  <c r="I58" i="1"/>
  <c r="L22" i="1"/>
  <c r="K28" i="1"/>
  <c r="L21" i="1"/>
  <c r="D37" i="1"/>
  <c r="D42" i="1"/>
  <c r="D56" i="1"/>
  <c r="A158" i="1"/>
  <c r="A190" i="1"/>
  <c r="B58" i="1"/>
  <c r="A169" i="1"/>
  <c r="A77" i="1"/>
  <c r="L27" i="1"/>
  <c r="L30" i="1"/>
  <c r="F41" i="1"/>
  <c r="C126" i="1"/>
  <c r="C75" i="1"/>
  <c r="L17" i="1"/>
  <c r="L20" i="1"/>
  <c r="F18" i="1"/>
  <c r="L18" i="1"/>
  <c r="F19" i="1"/>
  <c r="L19" i="1"/>
  <c r="K21" i="1"/>
  <c r="K24" i="1"/>
  <c r="K37" i="1"/>
  <c r="K42" i="1"/>
  <c r="K56" i="1"/>
  <c r="K58" i="1"/>
  <c r="F23" i="1"/>
  <c r="L23" i="1"/>
  <c r="F25" i="1"/>
  <c r="D28" i="1"/>
  <c r="F31" i="1"/>
  <c r="L31" i="1"/>
  <c r="F33" i="1"/>
  <c r="D36" i="1"/>
  <c r="K39" i="1"/>
  <c r="K41" i="1"/>
  <c r="K43" i="1"/>
  <c r="K55" i="1"/>
  <c r="F47" i="1"/>
  <c r="L47" i="1"/>
  <c r="F51" i="1"/>
  <c r="L51" i="1"/>
  <c r="A98" i="1"/>
  <c r="A124" i="1"/>
  <c r="A93" i="1"/>
  <c r="C161" i="1"/>
  <c r="L32" i="1"/>
  <c r="L43" i="1"/>
  <c r="L55" i="1"/>
  <c r="F20" i="1"/>
  <c r="F37" i="1"/>
  <c r="F42" i="1"/>
  <c r="A97" i="1"/>
  <c r="A107" i="1"/>
  <c r="A82" i="1"/>
  <c r="A102" i="1"/>
  <c r="A123" i="1"/>
  <c r="A118" i="1"/>
  <c r="A138" i="1"/>
  <c r="A180" i="1"/>
  <c r="A200" i="1"/>
  <c r="A148" i="1"/>
  <c r="A185" i="1"/>
  <c r="D58" i="1"/>
  <c r="A113" i="1"/>
  <c r="A128" i="1"/>
  <c r="A143" i="1"/>
  <c r="A195" i="1"/>
  <c r="A67" i="1"/>
  <c r="A92" i="1"/>
  <c r="A153" i="1"/>
  <c r="A174" i="1"/>
  <c r="A87" i="1"/>
  <c r="A133" i="1"/>
  <c r="A72" i="1"/>
  <c r="A163" i="1"/>
  <c r="F36" i="1"/>
  <c r="L33" i="1"/>
  <c r="L36" i="1"/>
  <c r="F28" i="1"/>
  <c r="L25" i="1"/>
  <c r="L28" i="1"/>
  <c r="L39" i="1"/>
  <c r="L41" i="1"/>
  <c r="L24" i="1"/>
  <c r="L37" i="1"/>
  <c r="L42" i="1"/>
  <c r="L56" i="1"/>
  <c r="L58" i="1"/>
  <c r="F32" i="1"/>
  <c r="F24" i="1"/>
  <c r="F55" i="1"/>
  <c r="F56" i="1"/>
  <c r="F58" i="1"/>
  <c r="D77" i="1"/>
  <c r="H78" i="1"/>
  <c r="D97" i="1"/>
  <c r="H98" i="1"/>
  <c r="D67" i="1"/>
  <c r="H68" i="1"/>
  <c r="D174" i="1"/>
  <c r="H175" i="1"/>
  <c r="D138" i="1"/>
  <c r="H139" i="1"/>
  <c r="D118" i="1"/>
  <c r="H119" i="1"/>
  <c r="D153" i="1"/>
  <c r="H154" i="1"/>
  <c r="D163" i="1"/>
  <c r="H164" i="1"/>
  <c r="D92" i="1"/>
  <c r="H93" i="1"/>
  <c r="D180" i="1"/>
  <c r="H181" i="1"/>
  <c r="D200" i="1"/>
  <c r="H201" i="1"/>
  <c r="D148" i="1"/>
  <c r="H149" i="1"/>
  <c r="D185" i="1"/>
  <c r="H186" i="1"/>
  <c r="D113" i="1"/>
  <c r="H114" i="1"/>
  <c r="D195" i="1"/>
  <c r="H196" i="1"/>
  <c r="D190" i="1"/>
  <c r="H191" i="1"/>
  <c r="D102" i="1"/>
  <c r="H103" i="1"/>
  <c r="D107" i="1"/>
  <c r="H108" i="1"/>
  <c r="D133" i="1"/>
  <c r="H134" i="1"/>
  <c r="D87" i="1"/>
  <c r="H88" i="1"/>
  <c r="D143" i="1"/>
  <c r="H144" i="1"/>
  <c r="D72" i="1"/>
  <c r="H73" i="1"/>
  <c r="D82" i="1"/>
  <c r="H83" i="1"/>
  <c r="D123" i="1"/>
  <c r="H124" i="1"/>
  <c r="D169" i="1"/>
  <c r="H170" i="1"/>
  <c r="D128" i="1"/>
  <c r="H129" i="1"/>
</calcChain>
</file>

<file path=xl/sharedStrings.xml><?xml version="1.0" encoding="utf-8"?>
<sst xmlns="http://schemas.openxmlformats.org/spreadsheetml/2006/main" count="451" uniqueCount="147">
  <si>
    <t>x</t>
  </si>
  <si>
    <t>An I RISE-R=</t>
  </si>
  <si>
    <t>..............</t>
  </si>
  <si>
    <t>studenţi</t>
  </si>
  <si>
    <t>x=</t>
  </si>
  <si>
    <t>An II RISE-R=</t>
  </si>
  <si>
    <t>An I RISE-G=</t>
  </si>
  <si>
    <t>An III RISE-R=</t>
  </si>
  <si>
    <t>An II RISE-G=</t>
  </si>
  <si>
    <t>An III RISE-G=</t>
  </si>
  <si>
    <t>An I RISE-E=</t>
  </si>
  <si>
    <t>An II RISE-E=</t>
  </si>
  <si>
    <t>An III RISE-E=</t>
  </si>
  <si>
    <t>An I AE=</t>
  </si>
  <si>
    <t>An II AE=</t>
  </si>
  <si>
    <t>An III AE=</t>
  </si>
  <si>
    <t>An I AEMP-master</t>
  </si>
  <si>
    <t>An II AEMP-master</t>
  </si>
  <si>
    <t>An I MP-master</t>
  </si>
  <si>
    <t>An II MP-master</t>
  </si>
  <si>
    <t>Repartizare Cazare</t>
  </si>
  <si>
    <t>Specializare/AN/ZI sau IDD</t>
  </si>
  <si>
    <t>Studenti Buget romani</t>
  </si>
  <si>
    <t>Studenti Buget</t>
  </si>
  <si>
    <t>Studenti taxa romani</t>
  </si>
  <si>
    <t>Studenti taxa</t>
  </si>
  <si>
    <t>TOTAL</t>
  </si>
  <si>
    <t>TOTAL RISE-R</t>
  </si>
  <si>
    <t>TOTAL RISE-G</t>
  </si>
  <si>
    <t>TOTAL RISE-E</t>
  </si>
  <si>
    <t>TOTAL AE</t>
  </si>
  <si>
    <t>TOTAL LICENTA, ZI</t>
  </si>
  <si>
    <t>TOTAL MASTER ZI</t>
  </si>
  <si>
    <t>locuri cazare</t>
  </si>
  <si>
    <t xml:space="preserve">Numar locuri primite de FSE = </t>
  </si>
  <si>
    <t>Numar studenti Bugetati Straini</t>
  </si>
  <si>
    <t>RISE-R, AN I, IDD</t>
  </si>
  <si>
    <t>RISE-R, AN II, IDD</t>
  </si>
  <si>
    <t>RISE-R, AN III, IDD</t>
  </si>
  <si>
    <t>TOTAL LICENTA IDD</t>
  </si>
  <si>
    <t>TOTAL LICENTA</t>
  </si>
  <si>
    <t>Studenti reprezentanti</t>
  </si>
  <si>
    <t>Cazuri Medicale si Sociale</t>
  </si>
  <si>
    <t xml:space="preserve">Numar locuri Cazari Calcule Cazari </t>
  </si>
  <si>
    <t>Total</t>
  </si>
  <si>
    <t>Rezerve Contestatii</t>
  </si>
  <si>
    <t>An II GE-master</t>
  </si>
  <si>
    <t>Straini explicatii</t>
  </si>
  <si>
    <t>au cerere</t>
  </si>
  <si>
    <t>studenţi români bugetaţi</t>
  </si>
  <si>
    <t>Studenti Buget Non UE</t>
  </si>
  <si>
    <t>Studenti taxa Non UE</t>
  </si>
  <si>
    <t>Studenti Buget UE+SEE</t>
  </si>
  <si>
    <t>Studenti Buget romani+UE+SEE</t>
  </si>
  <si>
    <t>Studenti taxa UE+SEE</t>
  </si>
  <si>
    <t>Studenti taxa romani+UE+SEE</t>
  </si>
  <si>
    <t>Buget UE+SEE</t>
  </si>
  <si>
    <t>Buget Non UE</t>
  </si>
  <si>
    <t>Obs</t>
  </si>
  <si>
    <t>An I SPEC-FR master</t>
  </si>
  <si>
    <t>An II SPEC-FR master</t>
  </si>
  <si>
    <t>TO TAL</t>
  </si>
  <si>
    <t>TOTAL Management</t>
  </si>
  <si>
    <t>An I Management=</t>
  </si>
  <si>
    <t>An II Management=</t>
  </si>
  <si>
    <t>An III Management=</t>
  </si>
  <si>
    <t>Romani</t>
  </si>
  <si>
    <t>UE</t>
  </si>
  <si>
    <t>An 2, master, Buget</t>
  </si>
  <si>
    <t>An</t>
  </si>
  <si>
    <t>An I Rel_int_politica_ext_manag_crizelor-master</t>
  </si>
  <si>
    <t xml:space="preserve"> 1 T Germania (1b)</t>
  </si>
  <si>
    <t>1 loc bugetat rromi (1 b)</t>
  </si>
  <si>
    <r>
      <t xml:space="preserve">RISE-G, AN I, ZI </t>
    </r>
    <r>
      <rPr>
        <b/>
        <sz val="12"/>
        <color indexed="10"/>
        <rFont val="Arial"/>
        <family val="2"/>
      </rPr>
      <t>(15)</t>
    </r>
  </si>
  <si>
    <t>TOTAL STUDENTI FSE 2018-2019</t>
  </si>
  <si>
    <t>TOTAL STUDENTI FSE 2018-2019, ZI</t>
  </si>
  <si>
    <t>An I Comunicare internationala</t>
  </si>
  <si>
    <t>ALOCARE CAZARI 2019-2020</t>
  </si>
  <si>
    <t>SITUATIE NUMERICA STUDENTI 2019-2020</t>
  </si>
  <si>
    <t>AN TERMINAL</t>
  </si>
  <si>
    <t>An 2</t>
  </si>
  <si>
    <r>
      <t xml:space="preserve">RISE-R, AN II, ZI </t>
    </r>
    <r>
      <rPr>
        <b/>
        <sz val="12"/>
        <color indexed="10"/>
        <rFont val="Arial"/>
        <family val="2"/>
      </rPr>
      <t>(69)</t>
    </r>
  </si>
  <si>
    <r>
      <t xml:space="preserve">11 B cu bursă Moldova (10f+1b)+1 B cu bursă Vietnam (1f) ; </t>
    </r>
    <r>
      <rPr>
        <b/>
        <sz val="12"/>
        <rFont val="Arial"/>
        <family val="2"/>
      </rPr>
      <t>12</t>
    </r>
    <r>
      <rPr>
        <b/>
        <sz val="10"/>
        <rFont val="Arial"/>
        <family val="2"/>
      </rPr>
      <t xml:space="preserve"> B Moldova (</t>
    </r>
    <r>
      <rPr>
        <b/>
        <sz val="12"/>
        <rFont val="Arial"/>
        <family val="2"/>
      </rPr>
      <t>6f</t>
    </r>
    <r>
      <rPr>
        <b/>
        <sz val="10"/>
        <rFont val="Arial"/>
        <family val="2"/>
      </rPr>
      <t>+6b)+1 B  Iordania (f)</t>
    </r>
  </si>
  <si>
    <t>4TMoldova (1f+3b)</t>
  </si>
  <si>
    <t>An 2 L, 19-20, Buget</t>
  </si>
  <si>
    <t>1f Bulgaria, RISE-G; 2 f Germania;1 b Austria</t>
  </si>
  <si>
    <t>Capacitate de şcolarizare, an 2, 19-20=173</t>
  </si>
  <si>
    <r>
      <t xml:space="preserve">RISE-R, AN III, ZI </t>
    </r>
    <r>
      <rPr>
        <b/>
        <sz val="12"/>
        <color indexed="10"/>
        <rFont val="Arial"/>
        <family val="2"/>
      </rPr>
      <t>(62)</t>
    </r>
  </si>
  <si>
    <t>3 B cu bursă Moldova (3f)+ 3Buget Moldova (2f+1b)</t>
  </si>
  <si>
    <t>2T Moldova (1b+1f)</t>
  </si>
  <si>
    <t>1 student an 1 +2, Taxa, RISE-R</t>
  </si>
  <si>
    <t>An 3 L, 19-20, Buget</t>
  </si>
  <si>
    <t>Capacitate de şcolarizare, an 3, 19-20=175</t>
  </si>
  <si>
    <r>
      <t xml:space="preserve">AE, AN I, ZI </t>
    </r>
    <r>
      <rPr>
        <sz val="12"/>
        <color indexed="10"/>
        <rFont val="Arial"/>
        <family val="2"/>
      </rPr>
      <t>(22)</t>
    </r>
  </si>
  <si>
    <t>3 B Moldova (2f+1b)</t>
  </si>
  <si>
    <t xml:space="preserve"> 1 B Austria (1b)</t>
  </si>
  <si>
    <t>1 T Moldova (1f)+</t>
  </si>
  <si>
    <r>
      <t xml:space="preserve">RISE-G, AN II, ZI </t>
    </r>
    <r>
      <rPr>
        <b/>
        <sz val="12"/>
        <color indexed="10"/>
        <rFont val="Arial"/>
        <family val="2"/>
      </rPr>
      <t>(17)</t>
    </r>
  </si>
  <si>
    <t>1 B (1f Bulgaria)+2 B (2f Germania)</t>
  </si>
  <si>
    <r>
      <t xml:space="preserve">RISE-G, AN III, ZI </t>
    </r>
    <r>
      <rPr>
        <b/>
        <sz val="12"/>
        <color indexed="10"/>
        <rFont val="Arial"/>
        <family val="2"/>
      </rPr>
      <t>(15)</t>
    </r>
  </si>
  <si>
    <r>
      <t xml:space="preserve">Management, AN II, ZI </t>
    </r>
    <r>
      <rPr>
        <b/>
        <sz val="12"/>
        <color indexed="10"/>
        <rFont val="Arial"/>
        <family val="2"/>
      </rPr>
      <t>(22)</t>
    </r>
  </si>
  <si>
    <r>
      <t xml:space="preserve">1 B cu bursă (1b) </t>
    </r>
    <r>
      <rPr>
        <b/>
        <sz val="12"/>
        <rFont val="Arial"/>
        <family val="2"/>
      </rPr>
      <t>11</t>
    </r>
    <r>
      <rPr>
        <b/>
        <sz val="10"/>
        <rFont val="Arial"/>
        <family val="2"/>
      </rPr>
      <t xml:space="preserve"> B Moldova (6</t>
    </r>
    <r>
      <rPr>
        <b/>
        <sz val="12"/>
        <rFont val="Arial"/>
        <family val="2"/>
      </rPr>
      <t>f</t>
    </r>
    <r>
      <rPr>
        <b/>
        <sz val="10"/>
        <rFont val="Arial"/>
        <family val="2"/>
      </rPr>
      <t>+5b)</t>
    </r>
  </si>
  <si>
    <t>1 buget, an 1 +2</t>
  </si>
  <si>
    <t xml:space="preserve"> 1 T Italia (1b)</t>
  </si>
  <si>
    <t>2B cu Bursa Moldova (2f)</t>
  </si>
  <si>
    <t>Capacitate de şcolarizare, an 2, master, 2019-2020=139</t>
  </si>
  <si>
    <r>
      <t>GE , AN II, ZI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(12)</t>
    </r>
  </si>
  <si>
    <t>2 B cu Bursa Moldova (1f+1b)+1B cu Bursa Turkmenistan, 1f</t>
  </si>
  <si>
    <t>1TNonUE ( 1 SUA, 1b)</t>
  </si>
  <si>
    <r>
      <t xml:space="preserve">SPEC-FR (2 ANI), AN II, ZI </t>
    </r>
    <r>
      <rPr>
        <b/>
        <sz val="12"/>
        <color indexed="10"/>
        <rFont val="Arial"/>
        <family val="2"/>
      </rPr>
      <t>(16)</t>
    </r>
  </si>
  <si>
    <t xml:space="preserve">7B(6Franţa-6f+1Ungaria-1b) </t>
  </si>
  <si>
    <t>3TNonUE (3 Guineea 2b+1f)</t>
  </si>
  <si>
    <r>
      <t xml:space="preserve">MP (2 ANI), AN II, ZI </t>
    </r>
    <r>
      <rPr>
        <b/>
        <sz val="12"/>
        <color indexed="10"/>
        <rFont val="Arial"/>
        <family val="2"/>
      </rPr>
      <t>(17)</t>
    </r>
  </si>
  <si>
    <t>An I DCRI-master</t>
  </si>
  <si>
    <t>An II Rel_int_politica_ext_manag_crizelor-master</t>
  </si>
  <si>
    <t>An II Comunicare internationala</t>
  </si>
  <si>
    <r>
      <t xml:space="preserve">AEMP, AN II, ZI </t>
    </r>
    <r>
      <rPr>
        <b/>
        <sz val="12"/>
        <color indexed="10"/>
        <rFont val="Arial"/>
        <family val="2"/>
      </rPr>
      <t>(59)</t>
    </r>
  </si>
  <si>
    <r>
      <t xml:space="preserve">Relații internaționale, politică externă și managementul crizelor   (în limba engleză),  master An II, ZI </t>
    </r>
    <r>
      <rPr>
        <b/>
        <sz val="12"/>
        <color indexed="10"/>
        <rFont val="Arial"/>
        <family val="2"/>
      </rPr>
      <t>(25)</t>
    </r>
  </si>
  <si>
    <t>2B(1f Marea Britanie+ 1f  Germania)</t>
  </si>
  <si>
    <r>
      <t xml:space="preserve">Comunicare internațională,  master An II, ZI </t>
    </r>
    <r>
      <rPr>
        <b/>
        <sz val="12"/>
        <color indexed="10"/>
        <rFont val="Arial"/>
        <family val="2"/>
      </rPr>
      <t xml:space="preserve"> (10)</t>
    </r>
  </si>
  <si>
    <t>25 B Moldova (19 f+6b)</t>
  </si>
  <si>
    <t>3T       Moldova (1f)+1 NonUESiria (1b)+1T Non UE SUA (1f)</t>
  </si>
  <si>
    <r>
      <t xml:space="preserve">AEMP, AN I, ZI </t>
    </r>
    <r>
      <rPr>
        <b/>
        <sz val="12"/>
        <color indexed="10"/>
        <rFont val="Arial"/>
        <family val="2"/>
      </rPr>
      <t>(56)</t>
    </r>
  </si>
  <si>
    <r>
      <t xml:space="preserve">MP (2 ANI), AN I, ZI </t>
    </r>
    <r>
      <rPr>
        <b/>
        <sz val="12"/>
        <color indexed="10"/>
        <rFont val="Arial"/>
        <family val="2"/>
      </rPr>
      <t>(17)</t>
    </r>
  </si>
  <si>
    <t>2 B cu Bursa Moldova (2f)</t>
  </si>
  <si>
    <t>3 B cu Bursa Moldova (3f)</t>
  </si>
  <si>
    <r>
      <t xml:space="preserve">Relații internaționale, politică externă și managementul crizelor   (în limba engleză),  master An I, ZI </t>
    </r>
    <r>
      <rPr>
        <b/>
        <sz val="12"/>
        <color indexed="10"/>
        <rFont val="Arial"/>
        <family val="2"/>
      </rPr>
      <t>(14)</t>
    </r>
  </si>
  <si>
    <r>
      <t xml:space="preserve">Comunicare internațională,  master An I, ZI </t>
    </r>
    <r>
      <rPr>
        <b/>
        <sz val="12"/>
        <color indexed="10"/>
        <rFont val="Arial"/>
        <family val="2"/>
      </rPr>
      <t xml:space="preserve"> (17)</t>
    </r>
  </si>
  <si>
    <t>3B  (2 Moldova cu Bursa+1b Indonezia cu bursa)</t>
  </si>
  <si>
    <t>An 1 L, 19-20, Buget</t>
  </si>
  <si>
    <t>An 1, master, Buget</t>
  </si>
  <si>
    <r>
      <t xml:space="preserve">AE, AN II, ZI </t>
    </r>
    <r>
      <rPr>
        <b/>
        <sz val="12"/>
        <color indexed="10"/>
        <rFont val="Arial"/>
        <family val="2"/>
      </rPr>
      <t>(19)</t>
    </r>
  </si>
  <si>
    <r>
      <t>RISE-E, AN II, ZI</t>
    </r>
    <r>
      <rPr>
        <b/>
        <sz val="12"/>
        <color indexed="10"/>
        <rFont val="Arial"/>
        <family val="2"/>
      </rPr>
      <t xml:space="preserve"> (49)</t>
    </r>
  </si>
  <si>
    <r>
      <t xml:space="preserve">RISE-R, AN I, ZI </t>
    </r>
    <r>
      <rPr>
        <b/>
        <sz val="12"/>
        <color indexed="10"/>
        <rFont val="Arial"/>
        <family val="2"/>
      </rPr>
      <t>(65)</t>
    </r>
  </si>
  <si>
    <t>Capacitate de şcolarizare, an 1, 19-20=174</t>
  </si>
  <si>
    <t>2 T Moldova (2f)+1TNonUE Israel (f)+1TNonUE Nigeria(b)</t>
  </si>
  <si>
    <r>
      <t xml:space="preserve">AE, AN III, ZI </t>
    </r>
    <r>
      <rPr>
        <b/>
        <sz val="12"/>
        <color indexed="10"/>
        <rFont val="Arial"/>
        <family val="2"/>
      </rPr>
      <t>(22)</t>
    </r>
  </si>
  <si>
    <r>
      <t>RISE-E, AN I, ZI</t>
    </r>
    <r>
      <rPr>
        <sz val="12"/>
        <color indexed="10"/>
        <rFont val="Arial"/>
        <family val="2"/>
      </rPr>
      <t xml:space="preserve"> (50)</t>
    </r>
  </si>
  <si>
    <r>
      <t>RISE-E, AN III, ZI</t>
    </r>
    <r>
      <rPr>
        <b/>
        <sz val="12"/>
        <color indexed="10"/>
        <rFont val="Arial"/>
        <family val="2"/>
      </rPr>
      <t xml:space="preserve"> (48)</t>
    </r>
  </si>
  <si>
    <t>Capacitate de şcolarizare, an 1, master, 2019-2020=132</t>
  </si>
  <si>
    <r>
      <t xml:space="preserve">SPEC-FR (2 ANI), AN I, ZI </t>
    </r>
    <r>
      <rPr>
        <b/>
        <sz val="12"/>
        <color indexed="10"/>
        <rFont val="Arial"/>
        <family val="2"/>
      </rPr>
      <t>(15)</t>
    </r>
  </si>
  <si>
    <t xml:space="preserve">7B(7Franţa-6f+1b) </t>
  </si>
  <si>
    <r>
      <t xml:space="preserve">DCRI, AN I, ZI </t>
    </r>
    <r>
      <rPr>
        <b/>
        <sz val="12"/>
        <color indexed="10"/>
        <rFont val="Arial"/>
        <family val="2"/>
      </rPr>
      <t>(13)</t>
    </r>
  </si>
  <si>
    <t>2B(2 Franţa 2f)</t>
  </si>
  <si>
    <t>1T(1Belgia-1f)</t>
  </si>
  <si>
    <r>
      <t xml:space="preserve">Management, AN III, ZI </t>
    </r>
    <r>
      <rPr>
        <b/>
        <sz val="12"/>
        <color indexed="10"/>
        <rFont val="Arial"/>
        <family val="2"/>
      </rPr>
      <t>(28)</t>
    </r>
  </si>
  <si>
    <r>
      <t xml:space="preserve">Management, AN I, ZI </t>
    </r>
    <r>
      <rPr>
        <b/>
        <sz val="12"/>
        <color indexed="10"/>
        <rFont val="Arial"/>
        <family val="2"/>
      </rPr>
      <t>(22)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</si>
</sst>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0.00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2" fillId="0" borderId="1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6" fillId="2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/>
    <xf numFmtId="16" fontId="2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top"/>
    </xf>
    <xf numFmtId="0" fontId="0" fillId="0" borderId="0" xfId="0" applyFill="1" applyBorder="1" applyAlignment="1">
      <alignment horizontal="left" vertical="top"/>
    </xf>
    <xf numFmtId="1" fontId="9" fillId="0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9" fillId="0" borderId="1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9" fillId="4" borderId="6" xfId="0" applyFont="1" applyFill="1" applyBorder="1" applyAlignment="1">
      <alignment horizontal="justify" vertical="top"/>
    </xf>
    <xf numFmtId="0" fontId="9" fillId="4" borderId="1" xfId="0" applyFont="1" applyFill="1" applyBorder="1" applyAlignment="1">
      <alignment horizontal="justify" vertical="top"/>
    </xf>
    <xf numFmtId="0" fontId="9" fillId="4" borderId="7" xfId="0" applyFont="1" applyFill="1" applyBorder="1" applyAlignment="1">
      <alignment horizontal="justify" vertical="top"/>
    </xf>
    <xf numFmtId="0" fontId="9" fillId="0" borderId="6" xfId="0" applyFont="1" applyFill="1" applyBorder="1" applyAlignment="1">
      <alignment horizontal="justify" vertical="top"/>
    </xf>
    <xf numFmtId="0" fontId="2" fillId="5" borderId="8" xfId="0" applyFont="1" applyFill="1" applyBorder="1" applyAlignment="1">
      <alignment horizontal="justify" vertical="top"/>
    </xf>
    <xf numFmtId="0" fontId="9" fillId="5" borderId="6" xfId="0" applyFont="1" applyFill="1" applyBorder="1" applyAlignment="1">
      <alignment horizontal="justify" vertical="top"/>
    </xf>
    <xf numFmtId="0" fontId="9" fillId="5" borderId="1" xfId="0" applyFont="1" applyFill="1" applyBorder="1" applyAlignment="1">
      <alignment horizontal="justify" vertical="top"/>
    </xf>
    <xf numFmtId="0" fontId="9" fillId="5" borderId="7" xfId="0" applyFont="1" applyFill="1" applyBorder="1" applyAlignment="1">
      <alignment horizontal="justify" vertical="top"/>
    </xf>
    <xf numFmtId="1" fontId="7" fillId="3" borderId="0" xfId="0" applyNumberFormat="1" applyFont="1" applyFill="1" applyAlignment="1">
      <alignment horizontal="left"/>
    </xf>
    <xf numFmtId="1" fontId="7" fillId="3" borderId="0" xfId="0" applyNumberFormat="1" applyFont="1" applyFill="1"/>
    <xf numFmtId="0" fontId="2" fillId="0" borderId="7" xfId="0" applyFont="1" applyFill="1" applyBorder="1" applyAlignment="1">
      <alignment horizontal="justify" vertical="top"/>
    </xf>
    <xf numFmtId="0" fontId="9" fillId="4" borderId="8" xfId="0" applyFont="1" applyFill="1" applyBorder="1" applyAlignment="1">
      <alignment horizontal="justify" vertical="top"/>
    </xf>
    <xf numFmtId="0" fontId="9" fillId="4" borderId="9" xfId="0" applyFont="1" applyFill="1" applyBorder="1" applyAlignment="1">
      <alignment horizontal="justify" vertical="top"/>
    </xf>
    <xf numFmtId="0" fontId="9" fillId="6" borderId="7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9" fillId="0" borderId="7" xfId="0" applyFont="1" applyFill="1" applyBorder="1" applyAlignment="1">
      <alignment horizontal="justify" vertical="top"/>
    </xf>
    <xf numFmtId="0" fontId="2" fillId="7" borderId="8" xfId="0" applyFont="1" applyFill="1" applyBorder="1" applyAlignment="1">
      <alignment horizontal="justify" vertical="top"/>
    </xf>
    <xf numFmtId="0" fontId="9" fillId="7" borderId="6" xfId="0" applyFont="1" applyFill="1" applyBorder="1" applyAlignment="1">
      <alignment horizontal="justify" vertical="top"/>
    </xf>
    <xf numFmtId="0" fontId="9" fillId="7" borderId="1" xfId="0" applyFont="1" applyFill="1" applyBorder="1" applyAlignment="1">
      <alignment horizontal="justify" vertical="top"/>
    </xf>
    <xf numFmtId="0" fontId="9" fillId="7" borderId="7" xfId="0" applyFont="1" applyFill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9" fillId="2" borderId="1" xfId="0" applyFont="1" applyFill="1" applyBorder="1" applyAlignment="1">
      <alignment horizontal="justify" vertical="top"/>
    </xf>
    <xf numFmtId="0" fontId="8" fillId="0" borderId="6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1" fillId="0" borderId="0" xfId="0" applyFont="1" applyFill="1"/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7" fillId="2" borderId="1" xfId="0" applyFont="1" applyFill="1" applyBorder="1" applyAlignment="1">
      <alignment horizontal="justify" vertical="top"/>
    </xf>
    <xf numFmtId="0" fontId="8" fillId="0" borderId="6" xfId="0" applyFont="1" applyFill="1" applyBorder="1" applyAlignment="1">
      <alignment horizontal="justify" vertical="top"/>
    </xf>
    <xf numFmtId="0" fontId="8" fillId="0" borderId="9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/>
    <xf numFmtId="0" fontId="9" fillId="0" borderId="0" xfId="0" applyFont="1" applyAlignment="1">
      <alignment horizontal="left"/>
    </xf>
    <xf numFmtId="0" fontId="0" fillId="0" borderId="7" xfId="0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/>
    </xf>
    <xf numFmtId="0" fontId="9" fillId="8" borderId="6" xfId="0" applyFont="1" applyFill="1" applyBorder="1" applyAlignment="1">
      <alignment horizontal="justify" vertical="top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2" fillId="0" borderId="10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2" fillId="0" borderId="12" xfId="0" applyFont="1" applyFill="1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8" fillId="0" borderId="9" xfId="0" applyFont="1" applyBorder="1" applyAlignment="1">
      <alignment horizontal="justify" vertical="top"/>
    </xf>
    <xf numFmtId="0" fontId="8" fillId="6" borderId="1" xfId="0" applyFont="1" applyFill="1" applyBorder="1" applyAlignment="1">
      <alignment horizontal="justify" vertical="top"/>
    </xf>
    <xf numFmtId="0" fontId="7" fillId="9" borderId="6" xfId="0" applyFont="1" applyFill="1" applyBorder="1" applyAlignment="1">
      <alignment horizontal="justify" vertical="top"/>
    </xf>
    <xf numFmtId="0" fontId="8" fillId="9" borderId="7" xfId="0" applyFont="1" applyFill="1" applyBorder="1" applyAlignment="1">
      <alignment horizontal="justify" vertical="top"/>
    </xf>
    <xf numFmtId="0" fontId="9" fillId="4" borderId="10" xfId="0" applyFont="1" applyFill="1" applyBorder="1" applyAlignment="1">
      <alignment horizontal="justify" vertical="top"/>
    </xf>
    <xf numFmtId="0" fontId="9" fillId="4" borderId="7" xfId="0" applyFont="1" applyFill="1" applyBorder="1"/>
    <xf numFmtId="0" fontId="9" fillId="0" borderId="8" xfId="0" applyFont="1" applyFill="1" applyBorder="1" applyAlignment="1">
      <alignment horizontal="justify" vertical="top"/>
    </xf>
    <xf numFmtId="0" fontId="9" fillId="0" borderId="7" xfId="0" applyFont="1" applyFill="1" applyBorder="1"/>
    <xf numFmtId="0" fontId="9" fillId="13" borderId="6" xfId="0" applyFont="1" applyFill="1" applyBorder="1" applyAlignment="1">
      <alignment horizontal="justify" vertical="top"/>
    </xf>
    <xf numFmtId="0" fontId="7" fillId="0" borderId="6" xfId="0" applyFont="1" applyFill="1" applyBorder="1" applyAlignment="1">
      <alignment horizontal="justify" vertical="top"/>
    </xf>
    <xf numFmtId="0" fontId="7" fillId="10" borderId="1" xfId="0" applyFont="1" applyFill="1" applyBorder="1" applyAlignment="1">
      <alignment horizontal="justify" vertical="top"/>
    </xf>
    <xf numFmtId="0" fontId="14" fillId="0" borderId="0" xfId="0" applyFont="1" applyFill="1"/>
    <xf numFmtId="0" fontId="3" fillId="0" borderId="0" xfId="0" applyFont="1" applyFill="1"/>
    <xf numFmtId="0" fontId="0" fillId="3" borderId="7" xfId="0" applyFill="1" applyBorder="1" applyAlignment="1">
      <alignment horizontal="justify" vertical="top"/>
    </xf>
    <xf numFmtId="0" fontId="9" fillId="5" borderId="10" xfId="0" applyFont="1" applyFill="1" applyBorder="1" applyAlignment="1">
      <alignment horizontal="justify" vertical="top"/>
    </xf>
    <xf numFmtId="0" fontId="9" fillId="5" borderId="9" xfId="0" applyFont="1" applyFill="1" applyBorder="1" applyAlignment="1">
      <alignment horizontal="justify" vertical="top"/>
    </xf>
    <xf numFmtId="0" fontId="9" fillId="5" borderId="7" xfId="0" applyFont="1" applyFill="1" applyBorder="1"/>
    <xf numFmtId="0" fontId="2" fillId="11" borderId="8" xfId="0" applyFont="1" applyFill="1" applyBorder="1" applyAlignment="1">
      <alignment horizontal="justify" vertical="top"/>
    </xf>
    <xf numFmtId="0" fontId="9" fillId="11" borderId="6" xfId="0" applyFont="1" applyFill="1" applyBorder="1" applyAlignment="1">
      <alignment horizontal="justify" vertical="top"/>
    </xf>
    <xf numFmtId="0" fontId="9" fillId="11" borderId="1" xfId="0" applyFont="1" applyFill="1" applyBorder="1" applyAlignment="1">
      <alignment horizontal="justify" vertical="top"/>
    </xf>
    <xf numFmtId="0" fontId="9" fillId="11" borderId="7" xfId="0" applyFont="1" applyFill="1" applyBorder="1" applyAlignment="1">
      <alignment horizontal="justify" vertical="top"/>
    </xf>
    <xf numFmtId="0" fontId="9" fillId="11" borderId="10" xfId="0" applyFont="1" applyFill="1" applyBorder="1" applyAlignment="1">
      <alignment horizontal="justify" vertical="top"/>
    </xf>
    <xf numFmtId="0" fontId="9" fillId="11" borderId="9" xfId="0" applyFont="1" applyFill="1" applyBorder="1" applyAlignment="1">
      <alignment horizontal="justify" vertical="top"/>
    </xf>
    <xf numFmtId="0" fontId="9" fillId="11" borderId="7" xfId="0" applyFont="1" applyFill="1" applyBorder="1"/>
    <xf numFmtId="0" fontId="9" fillId="0" borderId="1" xfId="0" applyFont="1" applyBorder="1" applyAlignment="1">
      <alignment horizontal="justify" vertical="top"/>
    </xf>
    <xf numFmtId="0" fontId="9" fillId="7" borderId="10" xfId="0" applyFont="1" applyFill="1" applyBorder="1" applyAlignment="1">
      <alignment horizontal="justify" vertical="top"/>
    </xf>
    <xf numFmtId="0" fontId="9" fillId="7" borderId="9" xfId="0" applyFont="1" applyFill="1" applyBorder="1" applyAlignment="1">
      <alignment horizontal="justify" vertical="top"/>
    </xf>
    <xf numFmtId="0" fontId="9" fillId="7" borderId="7" xfId="0" applyFont="1" applyFill="1" applyBorder="1"/>
    <xf numFmtId="0" fontId="2" fillId="0" borderId="10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2" fillId="12" borderId="6" xfId="0" applyFont="1" applyFill="1" applyBorder="1" applyAlignment="1">
      <alignment horizontal="justify" vertical="top"/>
    </xf>
    <xf numFmtId="0" fontId="2" fillId="12" borderId="1" xfId="0" applyFont="1" applyFill="1" applyBorder="1" applyAlignment="1">
      <alignment horizontal="justify" vertical="top"/>
    </xf>
    <xf numFmtId="0" fontId="2" fillId="12" borderId="7" xfId="0" applyFont="1" applyFill="1" applyBorder="1" applyAlignment="1">
      <alignment horizontal="justify" vertical="top"/>
    </xf>
    <xf numFmtId="0" fontId="2" fillId="12" borderId="10" xfId="0" applyFont="1" applyFill="1" applyBorder="1" applyAlignment="1">
      <alignment horizontal="justify" vertical="top"/>
    </xf>
    <xf numFmtId="0" fontId="2" fillId="12" borderId="9" xfId="0" applyFont="1" applyFill="1" applyBorder="1" applyAlignment="1">
      <alignment horizontal="justify" vertical="top"/>
    </xf>
    <xf numFmtId="0" fontId="9" fillId="12" borderId="7" xfId="0" applyFont="1" applyFill="1" applyBorder="1"/>
    <xf numFmtId="0" fontId="2" fillId="12" borderId="13" xfId="0" applyFont="1" applyFill="1" applyBorder="1" applyAlignment="1">
      <alignment horizontal="justify" vertical="top"/>
    </xf>
    <xf numFmtId="0" fontId="2" fillId="12" borderId="14" xfId="0" applyFont="1" applyFill="1" applyBorder="1" applyAlignment="1">
      <alignment horizontal="justify" vertical="top"/>
    </xf>
    <xf numFmtId="0" fontId="2" fillId="12" borderId="15" xfId="0" applyFont="1" applyFill="1" applyBorder="1" applyAlignment="1">
      <alignment horizontal="justify" vertical="top"/>
    </xf>
    <xf numFmtId="0" fontId="2" fillId="12" borderId="16" xfId="0" applyFont="1" applyFill="1" applyBorder="1" applyAlignment="1">
      <alignment horizontal="justify" vertical="top"/>
    </xf>
    <xf numFmtId="0" fontId="2" fillId="12" borderId="17" xfId="0" applyFont="1" applyFill="1" applyBorder="1" applyAlignment="1">
      <alignment horizontal="justify" vertical="top"/>
    </xf>
    <xf numFmtId="0" fontId="2" fillId="14" borderId="1" xfId="0" applyFont="1" applyFill="1" applyBorder="1" applyAlignment="1">
      <alignment horizontal="justify" vertical="top"/>
    </xf>
    <xf numFmtId="0" fontId="4" fillId="14" borderId="1" xfId="0" applyFont="1" applyFill="1" applyBorder="1" applyAlignment="1">
      <alignment horizontal="justify" vertical="top"/>
    </xf>
    <xf numFmtId="0" fontId="9" fillId="14" borderId="1" xfId="0" applyFont="1" applyFill="1" applyBorder="1" applyAlignment="1">
      <alignment horizontal="justify" vertical="top"/>
    </xf>
    <xf numFmtId="0" fontId="15" fillId="0" borderId="18" xfId="0" applyFont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/>
    <xf numFmtId="0" fontId="15" fillId="0" borderId="20" xfId="0" applyFont="1" applyFill="1" applyBorder="1" applyAlignment="1">
      <alignment horizontal="left"/>
    </xf>
    <xf numFmtId="0" fontId="15" fillId="0" borderId="21" xfId="0" applyFont="1" applyBorder="1"/>
    <xf numFmtId="186" fontId="15" fillId="0" borderId="21" xfId="0" applyNumberFormat="1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15" fillId="0" borderId="19" xfId="0" applyFont="1" applyBorder="1" applyAlignment="1">
      <alignment horizontal="left"/>
    </xf>
    <xf numFmtId="186" fontId="15" fillId="0" borderId="21" xfId="0" applyNumberFormat="1" applyFont="1" applyFill="1" applyBorder="1"/>
    <xf numFmtId="0" fontId="15" fillId="0" borderId="0" xfId="0" applyFont="1" applyBorder="1"/>
    <xf numFmtId="186" fontId="15" fillId="0" borderId="0" xfId="0" applyNumberFormat="1" applyFont="1" applyBorder="1"/>
    <xf numFmtId="0" fontId="15" fillId="0" borderId="22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19" xfId="0" applyFont="1" applyBorder="1" applyAlignment="1">
      <alignment horizontal="right"/>
    </xf>
    <xf numFmtId="186" fontId="15" fillId="0" borderId="0" xfId="0" applyNumberFormat="1" applyFont="1" applyFill="1" applyBorder="1"/>
    <xf numFmtId="0" fontId="15" fillId="0" borderId="19" xfId="0" applyFont="1" applyBorder="1"/>
    <xf numFmtId="2" fontId="15" fillId="0" borderId="19" xfId="0" applyNumberFormat="1" applyFont="1" applyBorder="1"/>
    <xf numFmtId="0" fontId="15" fillId="0" borderId="23" xfId="0" applyFont="1" applyBorder="1"/>
    <xf numFmtId="0" fontId="15" fillId="0" borderId="0" xfId="0" applyFont="1" applyBorder="1" applyAlignment="1">
      <alignment horizontal="left"/>
    </xf>
    <xf numFmtId="2" fontId="15" fillId="0" borderId="0" xfId="0" applyNumberFormat="1" applyFont="1" applyBorder="1"/>
    <xf numFmtId="0" fontId="15" fillId="0" borderId="24" xfId="0" applyFont="1" applyBorder="1"/>
    <xf numFmtId="0" fontId="15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1" fontId="2" fillId="2" borderId="0" xfId="0" applyNumberFormat="1" applyFont="1" applyFill="1"/>
    <xf numFmtId="0" fontId="15" fillId="0" borderId="0" xfId="0" applyFont="1" applyAlignment="1">
      <alignment horizontal="left"/>
    </xf>
    <xf numFmtId="0" fontId="15" fillId="0" borderId="0" xfId="0" applyFont="1"/>
    <xf numFmtId="186" fontId="15" fillId="0" borderId="0" xfId="0" applyNumberFormat="1" applyFont="1"/>
    <xf numFmtId="1" fontId="2" fillId="0" borderId="0" xfId="0" applyNumberFormat="1" applyFont="1" applyFill="1"/>
    <xf numFmtId="186" fontId="15" fillId="0" borderId="19" xfId="0" applyNumberFormat="1" applyFont="1" applyBorder="1"/>
    <xf numFmtId="1" fontId="15" fillId="2" borderId="0" xfId="0" applyNumberFormat="1" applyFont="1" applyFill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1" fontId="2" fillId="14" borderId="0" xfId="0" applyNumberFormat="1" applyFont="1" applyFill="1"/>
    <xf numFmtId="1" fontId="2" fillId="14" borderId="0" xfId="0" applyNumberFormat="1" applyFont="1" applyFill="1" applyAlignment="1">
      <alignment horizontal="center"/>
    </xf>
    <xf numFmtId="0" fontId="2" fillId="14" borderId="9" xfId="0" applyFont="1" applyFill="1" applyBorder="1" applyAlignment="1">
      <alignment horizontal="justify" vertical="top"/>
    </xf>
    <xf numFmtId="0" fontId="2" fillId="15" borderId="1" xfId="0" applyFont="1" applyFill="1" applyBorder="1" applyAlignment="1">
      <alignment horizontal="justify" vertical="top"/>
    </xf>
    <xf numFmtId="0" fontId="0" fillId="16" borderId="7" xfId="0" applyFont="1" applyFill="1" applyBorder="1" applyAlignment="1">
      <alignment horizontal="justify" vertical="top"/>
    </xf>
    <xf numFmtId="0" fontId="9" fillId="15" borderId="1" xfId="0" applyFont="1" applyFill="1" applyBorder="1" applyAlignment="1">
      <alignment horizontal="justify" vertical="top"/>
    </xf>
    <xf numFmtId="0" fontId="9" fillId="14" borderId="9" xfId="0" applyFont="1" applyFill="1" applyBorder="1" applyAlignment="1">
      <alignment horizontal="justify" vertical="top"/>
    </xf>
    <xf numFmtId="0" fontId="9" fillId="13" borderId="7" xfId="0" applyFont="1" applyFill="1" applyBorder="1" applyAlignment="1">
      <alignment horizontal="justify" vertical="top"/>
    </xf>
    <xf numFmtId="0" fontId="9" fillId="15" borderId="1" xfId="0" applyFont="1" applyFill="1" applyBorder="1" applyAlignment="1">
      <alignment horizontal="justify"/>
    </xf>
    <xf numFmtId="0" fontId="9" fillId="15" borderId="1" xfId="0" applyFont="1" applyFill="1" applyBorder="1"/>
    <xf numFmtId="0" fontId="9" fillId="15" borderId="9" xfId="0" applyFont="1" applyFill="1" applyBorder="1" applyAlignment="1">
      <alignment horizontal="justify" vertical="top"/>
    </xf>
    <xf numFmtId="0" fontId="8" fillId="0" borderId="8" xfId="0" applyFont="1" applyBorder="1" applyAlignment="1">
      <alignment horizontal="justify" vertical="top"/>
    </xf>
    <xf numFmtId="0" fontId="8" fillId="14" borderId="1" xfId="0" applyFont="1" applyFill="1" applyBorder="1"/>
    <xf numFmtId="1" fontId="2" fillId="17" borderId="0" xfId="0" applyNumberFormat="1" applyFont="1" applyFill="1"/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justify" vertical="top"/>
    </xf>
    <xf numFmtId="0" fontId="2" fillId="12" borderId="8" xfId="0" applyFont="1" applyFill="1" applyBorder="1" applyAlignment="1">
      <alignment horizontal="justify" vertical="top"/>
    </xf>
    <xf numFmtId="0" fontId="2" fillId="12" borderId="27" xfId="0" applyFont="1" applyFill="1" applyBorder="1" applyAlignment="1">
      <alignment horizontal="justify" vertical="top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4"/>
  <sheetViews>
    <sheetView tabSelected="1" topLeftCell="A4" zoomScaleNormal="100" zoomScaleSheetLayoutView="100" workbookViewId="0">
      <selection activeCell="F10" sqref="F10"/>
    </sheetView>
  </sheetViews>
  <sheetFormatPr defaultRowHeight="12.75" x14ac:dyDescent="0.2"/>
  <cols>
    <col min="1" max="1" width="30.140625" customWidth="1"/>
    <col min="2" max="2" width="16.5703125" customWidth="1"/>
    <col min="3" max="3" width="19.7109375" style="11" bestFit="1" customWidth="1"/>
    <col min="4" max="7" width="7.28515625" customWidth="1"/>
    <col min="8" max="8" width="10.42578125" customWidth="1"/>
    <col min="9" max="9" width="13.85546875" customWidth="1"/>
    <col min="10" max="10" width="7.28515625" style="13" customWidth="1"/>
    <col min="11" max="11" width="7.28515625" style="14" customWidth="1"/>
    <col min="12" max="12" width="6.7109375" customWidth="1"/>
    <col min="13" max="17" width="7.28515625" customWidth="1"/>
    <col min="21" max="21" width="14.85546875" bestFit="1" customWidth="1"/>
    <col min="23" max="23" width="13.85546875" customWidth="1"/>
  </cols>
  <sheetData>
    <row r="1" spans="1:27" ht="18" x14ac:dyDescent="0.25">
      <c r="A1" s="2" t="s">
        <v>77</v>
      </c>
      <c r="B1" s="2"/>
      <c r="C1" s="23"/>
      <c r="D1" s="2"/>
      <c r="E1" s="3"/>
      <c r="K1" s="30"/>
      <c r="L1" s="31"/>
    </row>
    <row r="2" spans="1:27" s="9" customFormat="1" ht="12.75" customHeight="1" x14ac:dyDescent="0.25">
      <c r="A2" s="8"/>
      <c r="B2" s="8"/>
      <c r="C2" s="24"/>
      <c r="D2" s="8"/>
      <c r="J2" s="15"/>
      <c r="K2" s="32"/>
      <c r="L2" s="33"/>
    </row>
    <row r="3" spans="1:27" s="9" customFormat="1" ht="12.75" customHeight="1" x14ac:dyDescent="0.25">
      <c r="A3" s="29" t="s">
        <v>34</v>
      </c>
      <c r="B3" s="29"/>
      <c r="C3" s="37">
        <v>236</v>
      </c>
      <c r="D3" s="8"/>
      <c r="J3" s="15"/>
      <c r="K3" s="34"/>
      <c r="L3" s="35"/>
    </row>
    <row r="4" spans="1:27" s="9" customFormat="1" ht="12.75" customHeight="1" x14ac:dyDescent="0.25">
      <c r="A4" s="29" t="s">
        <v>42</v>
      </c>
      <c r="B4" s="29"/>
      <c r="C4" s="54">
        <v>12</v>
      </c>
      <c r="D4" s="8"/>
      <c r="J4" s="15"/>
      <c r="K4" s="30"/>
      <c r="L4" s="31"/>
    </row>
    <row r="5" spans="1:27" s="9" customFormat="1" ht="15.75" x14ac:dyDescent="0.25">
      <c r="A5" s="29" t="s">
        <v>35</v>
      </c>
      <c r="B5" s="29"/>
      <c r="C5" s="37">
        <v>86</v>
      </c>
      <c r="D5" s="8" t="s">
        <v>48</v>
      </c>
      <c r="J5" s="15"/>
      <c r="K5" s="32"/>
      <c r="L5" s="33"/>
    </row>
    <row r="6" spans="1:27" s="9" customFormat="1" ht="12.75" customHeight="1" x14ac:dyDescent="0.25">
      <c r="A6" s="29" t="s">
        <v>41</v>
      </c>
      <c r="B6" s="29"/>
      <c r="C6" s="37">
        <v>2</v>
      </c>
      <c r="D6" s="8"/>
      <c r="J6" s="15"/>
      <c r="K6" s="16"/>
    </row>
    <row r="7" spans="1:27" s="9" customFormat="1" ht="12.75" customHeight="1" x14ac:dyDescent="0.25">
      <c r="A7" s="29" t="s">
        <v>45</v>
      </c>
      <c r="B7" s="29"/>
      <c r="C7" s="54">
        <v>11</v>
      </c>
      <c r="D7" s="8"/>
      <c r="J7" s="15"/>
      <c r="K7" s="16"/>
    </row>
    <row r="8" spans="1:27" s="9" customFormat="1" ht="12.75" customHeight="1" x14ac:dyDescent="0.25">
      <c r="A8" s="27" t="s">
        <v>43</v>
      </c>
      <c r="B8" s="27"/>
      <c r="C8" s="28"/>
      <c r="D8" s="55">
        <f>C3-(C4+C5+C6+C7)</f>
        <v>125</v>
      </c>
      <c r="J8" s="15"/>
      <c r="K8" s="16"/>
    </row>
    <row r="9" spans="1:27" s="9" customFormat="1" ht="12.75" customHeight="1" x14ac:dyDescent="0.25">
      <c r="A9" s="8"/>
      <c r="B9" s="8"/>
      <c r="C9" s="24"/>
      <c r="D9" s="8"/>
      <c r="J9" s="15"/>
      <c r="K9" s="16"/>
    </row>
    <row r="10" spans="1:27" s="9" customFormat="1" ht="12.75" customHeight="1" x14ac:dyDescent="0.25">
      <c r="A10" s="8"/>
      <c r="B10" s="8"/>
      <c r="C10" s="24"/>
      <c r="D10" s="8"/>
      <c r="J10" s="15"/>
      <c r="K10" s="16"/>
    </row>
    <row r="11" spans="1:27" s="9" customFormat="1" ht="12.75" customHeight="1" x14ac:dyDescent="0.25">
      <c r="A11" s="8"/>
      <c r="B11" s="8"/>
      <c r="C11" s="24"/>
      <c r="D11" s="8"/>
      <c r="J11" s="15"/>
      <c r="K11" s="16"/>
    </row>
    <row r="12" spans="1:27" s="9" customFormat="1" ht="12.75" customHeight="1" x14ac:dyDescent="0.25">
      <c r="A12" s="8" t="s">
        <v>78</v>
      </c>
      <c r="B12" s="89"/>
      <c r="C12" s="90"/>
      <c r="D12" s="89"/>
      <c r="E12" s="91"/>
      <c r="F12"/>
      <c r="G12"/>
      <c r="H12"/>
      <c r="I12"/>
      <c r="J12" s="13"/>
      <c r="K12" s="14"/>
      <c r="L12"/>
      <c r="M12"/>
      <c r="N12"/>
      <c r="O12"/>
      <c r="P12"/>
      <c r="Q12"/>
      <c r="R12"/>
      <c r="S12"/>
      <c r="T12"/>
      <c r="U12"/>
      <c r="V12"/>
      <c r="W12"/>
    </row>
    <row r="13" spans="1:27" s="9" customFormat="1" ht="15.75" x14ac:dyDescent="0.25">
      <c r="A13" s="8"/>
      <c r="B13" s="8"/>
      <c r="C13" s="24"/>
      <c r="D13" s="8"/>
      <c r="J13" s="15"/>
      <c r="K13" s="16"/>
    </row>
    <row r="14" spans="1:27" s="9" customFormat="1" ht="12.75" customHeight="1" thickBot="1" x14ac:dyDescent="0.25">
      <c r="A14" s="1"/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91"/>
      <c r="N14" s="191"/>
      <c r="O14" s="191"/>
      <c r="P14" s="191"/>
      <c r="Z14" t="s">
        <v>79</v>
      </c>
      <c r="AA14" t="s">
        <v>80</v>
      </c>
    </row>
    <row r="15" spans="1:27" s="9" customFormat="1" ht="12.75" customHeight="1" thickTop="1" thickBot="1" x14ac:dyDescent="0.25">
      <c r="A15" s="1" t="s">
        <v>78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97" t="s">
        <v>47</v>
      </c>
      <c r="N15" s="198"/>
      <c r="O15" s="198"/>
      <c r="P15" s="199"/>
      <c r="Z15" t="s">
        <v>79</v>
      </c>
      <c r="AA15" t="s">
        <v>80</v>
      </c>
    </row>
    <row r="16" spans="1:27" s="9" customFormat="1" ht="77.25" thickTop="1" x14ac:dyDescent="0.2">
      <c r="A16" s="39" t="s">
        <v>21</v>
      </c>
      <c r="B16" s="40" t="s">
        <v>22</v>
      </c>
      <c r="C16" s="41" t="s">
        <v>52</v>
      </c>
      <c r="D16" s="41" t="s">
        <v>53</v>
      </c>
      <c r="E16" s="41" t="s">
        <v>50</v>
      </c>
      <c r="F16" s="42" t="s">
        <v>23</v>
      </c>
      <c r="G16" s="43" t="s">
        <v>24</v>
      </c>
      <c r="H16" s="44" t="s">
        <v>54</v>
      </c>
      <c r="I16" s="44" t="s">
        <v>55</v>
      </c>
      <c r="J16" s="44" t="s">
        <v>51</v>
      </c>
      <c r="K16" s="42" t="s">
        <v>25</v>
      </c>
      <c r="L16" s="93" t="s">
        <v>61</v>
      </c>
      <c r="M16" s="94" t="s">
        <v>56</v>
      </c>
      <c r="N16" s="44" t="s">
        <v>57</v>
      </c>
      <c r="O16" s="44" t="s">
        <v>54</v>
      </c>
      <c r="P16" s="44" t="s">
        <v>51</v>
      </c>
      <c r="Q16" s="42" t="s">
        <v>58</v>
      </c>
      <c r="R16" s="73" t="s">
        <v>66</v>
      </c>
      <c r="S16" s="74" t="s">
        <v>67</v>
      </c>
      <c r="T16" s="74" t="s">
        <v>44</v>
      </c>
      <c r="U16" s="74"/>
    </row>
    <row r="17" spans="1:27" s="9" customFormat="1" ht="75" x14ac:dyDescent="0.2">
      <c r="A17" s="95" t="s">
        <v>133</v>
      </c>
      <c r="B17" s="67">
        <v>65</v>
      </c>
      <c r="C17" s="138"/>
      <c r="D17" s="68">
        <f>SUM(B17:C17)</f>
        <v>65</v>
      </c>
      <c r="E17" s="138">
        <v>25</v>
      </c>
      <c r="F17" s="56">
        <f>SUM(D17:E17)</f>
        <v>90</v>
      </c>
      <c r="G17" s="45">
        <v>58</v>
      </c>
      <c r="H17" s="138"/>
      <c r="I17" s="5">
        <f>SUM(G17:H17)</f>
        <v>58</v>
      </c>
      <c r="J17" s="138"/>
      <c r="K17" s="56">
        <f>SUM(I17+J17)</f>
        <v>58</v>
      </c>
      <c r="L17" s="92">
        <f>F17+K17</f>
        <v>148</v>
      </c>
      <c r="M17" s="179"/>
      <c r="N17" s="180" t="s">
        <v>120</v>
      </c>
      <c r="O17" s="138"/>
      <c r="P17" s="180"/>
      <c r="Q17" s="56"/>
      <c r="R17" s="188">
        <f>(B17+B21+B25+B29+B33)</f>
        <v>174</v>
      </c>
      <c r="S17" s="74">
        <f>(C17+C21+C25+C29+C33)</f>
        <v>0</v>
      </c>
      <c r="T17" s="74"/>
      <c r="U17" s="74" t="s">
        <v>129</v>
      </c>
      <c r="V17" s="189"/>
      <c r="W17" s="98" t="s">
        <v>134</v>
      </c>
    </row>
    <row r="18" spans="1:27" s="9" customFormat="1" ht="235.5" x14ac:dyDescent="0.2">
      <c r="A18" s="61" t="s">
        <v>81</v>
      </c>
      <c r="B18" s="67">
        <v>69</v>
      </c>
      <c r="C18" s="138"/>
      <c r="D18" s="68">
        <f>SUM(B18:C18)</f>
        <v>69</v>
      </c>
      <c r="E18" s="139">
        <v>25</v>
      </c>
      <c r="F18" s="56">
        <f>SUM(D18+E18)</f>
        <v>94</v>
      </c>
      <c r="G18" s="79">
        <v>7</v>
      </c>
      <c r="H18" s="138"/>
      <c r="I18" s="5">
        <f>SUM(G18:H18)</f>
        <v>7</v>
      </c>
      <c r="J18" s="138">
        <v>4</v>
      </c>
      <c r="K18" s="56">
        <f>SUM(I18:J18)</f>
        <v>11</v>
      </c>
      <c r="L18" s="92">
        <f>SUM(F18+K18)</f>
        <v>105</v>
      </c>
      <c r="M18" s="179"/>
      <c r="N18" s="180" t="s">
        <v>82</v>
      </c>
      <c r="O18" s="138"/>
      <c r="P18" s="180" t="s">
        <v>83</v>
      </c>
      <c r="Q18" s="181" t="s">
        <v>72</v>
      </c>
      <c r="R18" s="73">
        <f>(B18+B22+B26+B30+B34)</f>
        <v>169</v>
      </c>
      <c r="S18" s="97">
        <f>(C18+C22+C26+C30+C34)</f>
        <v>4</v>
      </c>
      <c r="T18" s="74">
        <f>SUM(R18:S18)</f>
        <v>173</v>
      </c>
      <c r="U18" s="74" t="s">
        <v>84</v>
      </c>
      <c r="V18" s="87" t="s">
        <v>85</v>
      </c>
      <c r="W18" s="98" t="s">
        <v>86</v>
      </c>
    </row>
    <row r="19" spans="1:27" s="9" customFormat="1" ht="105" x14ac:dyDescent="0.2">
      <c r="A19" s="61" t="s">
        <v>87</v>
      </c>
      <c r="B19" s="67">
        <v>62</v>
      </c>
      <c r="C19" s="138"/>
      <c r="D19" s="68">
        <f>SUM(B19:C19)</f>
        <v>62</v>
      </c>
      <c r="E19" s="139">
        <v>6</v>
      </c>
      <c r="F19" s="56">
        <f>SUM(D19+E19)</f>
        <v>68</v>
      </c>
      <c r="G19" s="99">
        <v>42</v>
      </c>
      <c r="H19" s="138"/>
      <c r="I19" s="5">
        <f>SUM(G19:H19)</f>
        <v>42</v>
      </c>
      <c r="J19" s="138">
        <v>2</v>
      </c>
      <c r="K19" s="56">
        <f>SUM(I19+J19)</f>
        <v>44</v>
      </c>
      <c r="L19" s="92">
        <f>SUM(F19+K19)</f>
        <v>112</v>
      </c>
      <c r="M19" s="179"/>
      <c r="N19" s="182" t="s">
        <v>88</v>
      </c>
      <c r="O19" s="138"/>
      <c r="P19" s="180" t="s">
        <v>89</v>
      </c>
      <c r="Q19" s="100" t="s">
        <v>90</v>
      </c>
      <c r="R19" s="79">
        <f>(B19+B23+B27+B31+B35)</f>
        <v>175</v>
      </c>
      <c r="S19" s="74">
        <v>0</v>
      </c>
      <c r="T19" s="74">
        <f>SUM(R19:S19)</f>
        <v>175</v>
      </c>
      <c r="U19" s="74" t="s">
        <v>91</v>
      </c>
      <c r="V19" s="87"/>
      <c r="W19" s="98" t="s">
        <v>92</v>
      </c>
      <c r="X19" s="81"/>
      <c r="AA19"/>
    </row>
    <row r="20" spans="1:27" x14ac:dyDescent="0.2">
      <c r="A20" s="57" t="s">
        <v>27</v>
      </c>
      <c r="B20" s="46">
        <f>SUM(B17:B19)</f>
        <v>196</v>
      </c>
      <c r="C20" s="47">
        <f t="shared" ref="C20:L20" si="0">SUM(C17:C19)</f>
        <v>0</v>
      </c>
      <c r="D20" s="47">
        <f t="shared" si="0"/>
        <v>196</v>
      </c>
      <c r="E20" s="47">
        <f t="shared" si="0"/>
        <v>56</v>
      </c>
      <c r="F20" s="48">
        <f t="shared" si="0"/>
        <v>252</v>
      </c>
      <c r="G20" s="46">
        <f t="shared" si="0"/>
        <v>107</v>
      </c>
      <c r="H20" s="47">
        <f t="shared" si="0"/>
        <v>0</v>
      </c>
      <c r="I20" s="47">
        <f t="shared" si="0"/>
        <v>107</v>
      </c>
      <c r="J20" s="47">
        <f t="shared" si="0"/>
        <v>6</v>
      </c>
      <c r="K20" s="48">
        <f t="shared" si="0"/>
        <v>113</v>
      </c>
      <c r="L20" s="101">
        <f t="shared" si="0"/>
        <v>365</v>
      </c>
      <c r="M20" s="58"/>
      <c r="N20" s="47"/>
      <c r="O20" s="47"/>
      <c r="P20" s="47"/>
      <c r="Q20" s="102"/>
    </row>
    <row r="21" spans="1:27" s="7" customFormat="1" ht="15" x14ac:dyDescent="0.2">
      <c r="A21" s="103" t="s">
        <v>93</v>
      </c>
      <c r="B21" s="49">
        <v>22</v>
      </c>
      <c r="C21" s="140"/>
      <c r="D21" s="38">
        <f>SUM(B21:C21)</f>
        <v>22</v>
      </c>
      <c r="E21" s="140">
        <v>4</v>
      </c>
      <c r="F21" s="62">
        <f>SUM(D21:E21)</f>
        <v>26</v>
      </c>
      <c r="G21" s="49">
        <v>6</v>
      </c>
      <c r="H21" s="140"/>
      <c r="I21" s="38">
        <f>SUM(G21:H21)</f>
        <v>6</v>
      </c>
      <c r="J21" s="140"/>
      <c r="K21" s="62">
        <f>SUM(I21:J21)</f>
        <v>6</v>
      </c>
      <c r="L21" s="60">
        <f>F21+K21</f>
        <v>32</v>
      </c>
      <c r="M21" s="183"/>
      <c r="N21" s="182"/>
      <c r="O21" s="140"/>
      <c r="P21" s="182"/>
      <c r="Q21" s="104"/>
    </row>
    <row r="22" spans="1:27" s="7" customFormat="1" ht="51" x14ac:dyDescent="0.2">
      <c r="A22" s="61" t="s">
        <v>131</v>
      </c>
      <c r="B22" s="49">
        <v>19</v>
      </c>
      <c r="C22" s="72"/>
      <c r="D22" s="38">
        <f>SUM(B22:C22)</f>
        <v>19</v>
      </c>
      <c r="E22" s="140">
        <v>3</v>
      </c>
      <c r="F22" s="62">
        <f>SUM(D22:E22)</f>
        <v>22</v>
      </c>
      <c r="G22" s="49">
        <v>1</v>
      </c>
      <c r="H22" s="140"/>
      <c r="I22" s="38">
        <f>SUM(G22:H22)</f>
        <v>1</v>
      </c>
      <c r="J22" s="140"/>
      <c r="K22" s="62">
        <f>SUM(I22:J22)</f>
        <v>1</v>
      </c>
      <c r="L22" s="60">
        <f>F22+K22</f>
        <v>23</v>
      </c>
      <c r="M22" s="183"/>
      <c r="N22" s="180" t="s">
        <v>94</v>
      </c>
      <c r="O22" s="140"/>
      <c r="P22" s="182"/>
      <c r="Q22" s="104"/>
    </row>
    <row r="23" spans="1:27" s="7" customFormat="1" ht="15.75" x14ac:dyDescent="0.2">
      <c r="A23" s="61" t="s">
        <v>136</v>
      </c>
      <c r="B23" s="49">
        <v>22</v>
      </c>
      <c r="C23" s="72">
        <v>0</v>
      </c>
      <c r="D23" s="38">
        <f>SUM(B23:C23)</f>
        <v>22</v>
      </c>
      <c r="E23" s="72">
        <v>0</v>
      </c>
      <c r="F23" s="62">
        <f>SUM(D23+E23)</f>
        <v>22</v>
      </c>
      <c r="G23" s="49">
        <v>0</v>
      </c>
      <c r="H23" s="140">
        <v>0</v>
      </c>
      <c r="I23" s="38">
        <f>SUM(G23:H23)</f>
        <v>0</v>
      </c>
      <c r="J23" s="140">
        <v>0</v>
      </c>
      <c r="K23" s="62">
        <f>SUM(I23+J23)</f>
        <v>0</v>
      </c>
      <c r="L23" s="60">
        <f>SUM(F23+K23)</f>
        <v>22</v>
      </c>
      <c r="M23" s="183"/>
      <c r="N23" s="182"/>
      <c r="O23" s="140"/>
      <c r="P23" s="182"/>
      <c r="Q23" s="62"/>
      <c r="R23"/>
      <c r="S23"/>
      <c r="T23"/>
      <c r="U23"/>
      <c r="AA23"/>
    </row>
    <row r="24" spans="1:27" x14ac:dyDescent="0.2">
      <c r="A24" s="57" t="s">
        <v>30</v>
      </c>
      <c r="B24" s="46">
        <f>SUM(B21:B23)</f>
        <v>63</v>
      </c>
      <c r="C24" s="47">
        <f t="shared" ref="C24:L24" si="1">SUM(C21:C23)</f>
        <v>0</v>
      </c>
      <c r="D24" s="47">
        <f t="shared" si="1"/>
        <v>63</v>
      </c>
      <c r="E24" s="47">
        <f t="shared" si="1"/>
        <v>7</v>
      </c>
      <c r="F24" s="48">
        <f t="shared" si="1"/>
        <v>70</v>
      </c>
      <c r="G24" s="46">
        <f t="shared" si="1"/>
        <v>7</v>
      </c>
      <c r="H24" s="47">
        <f t="shared" si="1"/>
        <v>0</v>
      </c>
      <c r="I24" s="47">
        <f t="shared" si="1"/>
        <v>7</v>
      </c>
      <c r="J24" s="47">
        <f t="shared" si="1"/>
        <v>0</v>
      </c>
      <c r="K24" s="48">
        <f t="shared" si="1"/>
        <v>7</v>
      </c>
      <c r="L24" s="101">
        <f t="shared" si="1"/>
        <v>77</v>
      </c>
      <c r="M24" s="58"/>
      <c r="N24" s="47"/>
      <c r="O24" s="47"/>
      <c r="P24" s="47"/>
      <c r="Q24" s="102"/>
    </row>
    <row r="25" spans="1:27" ht="51" x14ac:dyDescent="0.2">
      <c r="A25" s="103" t="s">
        <v>137</v>
      </c>
      <c r="B25" s="105">
        <v>50</v>
      </c>
      <c r="C25" s="140"/>
      <c r="D25" s="38">
        <f>SUM(B25:C25)</f>
        <v>50</v>
      </c>
      <c r="E25" s="140"/>
      <c r="F25" s="62">
        <f>SUM(D25:E25)</f>
        <v>50</v>
      </c>
      <c r="G25" s="49">
        <v>26</v>
      </c>
      <c r="H25" s="140"/>
      <c r="I25" s="38">
        <f>SUM(G25:H25)</f>
        <v>26</v>
      </c>
      <c r="J25" s="140"/>
      <c r="K25" s="62">
        <f>SUM(I25:J25)</f>
        <v>26</v>
      </c>
      <c r="L25" s="60">
        <f>F25+K25</f>
        <v>76</v>
      </c>
      <c r="M25" s="183"/>
      <c r="N25" s="182"/>
      <c r="O25" s="140"/>
      <c r="P25" s="182"/>
      <c r="Q25" s="184" t="s">
        <v>72</v>
      </c>
    </row>
    <row r="26" spans="1:27" s="7" customFormat="1" ht="140.25" x14ac:dyDescent="0.2">
      <c r="A26" s="61" t="s">
        <v>132</v>
      </c>
      <c r="B26" s="49">
        <v>48</v>
      </c>
      <c r="C26" s="140">
        <v>1</v>
      </c>
      <c r="D26" s="38">
        <f>SUM(B26:C26)</f>
        <v>49</v>
      </c>
      <c r="E26" s="72"/>
      <c r="F26" s="62">
        <f>SUM(D26:E26)</f>
        <v>49</v>
      </c>
      <c r="G26" s="49">
        <v>31</v>
      </c>
      <c r="H26" s="140"/>
      <c r="I26" s="38">
        <f>SUM(G26:H26)</f>
        <v>31</v>
      </c>
      <c r="J26" s="140">
        <v>3</v>
      </c>
      <c r="K26" s="62">
        <f>SUM(I26:J26)</f>
        <v>34</v>
      </c>
      <c r="L26" s="60">
        <f>SUM(F26+K26)</f>
        <v>83</v>
      </c>
      <c r="M26" s="183" t="s">
        <v>95</v>
      </c>
      <c r="N26" s="182"/>
      <c r="O26" s="140"/>
      <c r="P26" s="180" t="s">
        <v>121</v>
      </c>
      <c r="Q26" s="104"/>
    </row>
    <row r="27" spans="1:27" s="7" customFormat="1" ht="51" x14ac:dyDescent="0.2">
      <c r="A27" s="61" t="s">
        <v>138</v>
      </c>
      <c r="B27" s="49">
        <v>48</v>
      </c>
      <c r="C27" s="140">
        <v>0</v>
      </c>
      <c r="D27" s="38">
        <f>SUM(B27:C27)</f>
        <v>48</v>
      </c>
      <c r="E27" s="72">
        <v>0</v>
      </c>
      <c r="F27" s="62">
        <f>SUM(D27+E27)</f>
        <v>48</v>
      </c>
      <c r="G27" s="88">
        <v>15</v>
      </c>
      <c r="H27" s="140">
        <v>0</v>
      </c>
      <c r="I27" s="38">
        <f>SUM(G27:H27)</f>
        <v>15</v>
      </c>
      <c r="J27" s="140">
        <v>1</v>
      </c>
      <c r="K27" s="62">
        <f>SUM(I27+J27)</f>
        <v>16</v>
      </c>
      <c r="L27" s="60">
        <f>SUM(F27+K27)</f>
        <v>64</v>
      </c>
      <c r="M27" s="183"/>
      <c r="N27" s="182"/>
      <c r="O27" s="140"/>
      <c r="P27" s="180" t="s">
        <v>96</v>
      </c>
      <c r="Q27" s="62"/>
      <c r="AA27"/>
    </row>
    <row r="28" spans="1:27" x14ac:dyDescent="0.2">
      <c r="A28" s="57" t="s">
        <v>29</v>
      </c>
      <c r="B28" s="46">
        <f>SUM(B25:B27)</f>
        <v>146</v>
      </c>
      <c r="C28" s="47">
        <f t="shared" ref="C28:L28" si="2">SUM(C25:C27)</f>
        <v>1</v>
      </c>
      <c r="D28" s="47">
        <f t="shared" si="2"/>
        <v>147</v>
      </c>
      <c r="E28" s="47">
        <f t="shared" si="2"/>
        <v>0</v>
      </c>
      <c r="F28" s="48">
        <f t="shared" si="2"/>
        <v>147</v>
      </c>
      <c r="G28" s="46">
        <f t="shared" si="2"/>
        <v>72</v>
      </c>
      <c r="H28" s="47">
        <f t="shared" si="2"/>
        <v>0</v>
      </c>
      <c r="I28" s="47">
        <f t="shared" si="2"/>
        <v>72</v>
      </c>
      <c r="J28" s="47">
        <f t="shared" si="2"/>
        <v>4</v>
      </c>
      <c r="K28" s="48">
        <f t="shared" si="2"/>
        <v>76</v>
      </c>
      <c r="L28" s="101">
        <f t="shared" si="2"/>
        <v>223</v>
      </c>
      <c r="M28" s="58"/>
      <c r="N28" s="47"/>
      <c r="O28" s="47"/>
      <c r="P28" s="47"/>
      <c r="Q28" s="102"/>
    </row>
    <row r="29" spans="1:27" s="7" customFormat="1" ht="15.75" x14ac:dyDescent="0.2">
      <c r="A29" s="61" t="s">
        <v>73</v>
      </c>
      <c r="B29" s="49">
        <v>15</v>
      </c>
      <c r="C29" s="140"/>
      <c r="D29" s="38">
        <f>SUM(B29:C29)</f>
        <v>15</v>
      </c>
      <c r="E29" s="140"/>
      <c r="F29" s="62">
        <f>SUM(D29:E29)</f>
        <v>15</v>
      </c>
      <c r="G29" s="49">
        <v>1</v>
      </c>
      <c r="H29" s="140"/>
      <c r="I29" s="38">
        <f>SUM(G29:H29)</f>
        <v>1</v>
      </c>
      <c r="J29" s="140"/>
      <c r="K29" s="62">
        <f>SUM(I29:J29)</f>
        <v>1</v>
      </c>
      <c r="L29" s="60">
        <f>F29+K29</f>
        <v>16</v>
      </c>
      <c r="M29" s="183"/>
      <c r="N29" s="182"/>
      <c r="O29" s="140"/>
      <c r="P29" s="182"/>
      <c r="Q29" s="104"/>
    </row>
    <row r="30" spans="1:27" s="7" customFormat="1" ht="76.5" x14ac:dyDescent="0.2">
      <c r="A30" s="61" t="s">
        <v>97</v>
      </c>
      <c r="B30" s="49">
        <v>14</v>
      </c>
      <c r="C30" s="72">
        <v>3</v>
      </c>
      <c r="D30" s="38">
        <f>SUM(B30:C30)</f>
        <v>17</v>
      </c>
      <c r="E30" s="72"/>
      <c r="F30" s="62">
        <f>SUM(D30:E30)</f>
        <v>17</v>
      </c>
      <c r="G30" s="49">
        <v>6</v>
      </c>
      <c r="H30" s="72"/>
      <c r="I30" s="38">
        <f>SUM(G30:H30)</f>
        <v>6</v>
      </c>
      <c r="J30" s="72"/>
      <c r="K30" s="62">
        <f>SUM(I30:J30)</f>
        <v>6</v>
      </c>
      <c r="L30" s="60">
        <f>F30+K30</f>
        <v>23</v>
      </c>
      <c r="M30" s="183" t="s">
        <v>98</v>
      </c>
      <c r="N30" s="182"/>
      <c r="O30" s="140"/>
      <c r="P30" s="182"/>
      <c r="Q30" s="104"/>
    </row>
    <row r="31" spans="1:27" ht="38.25" x14ac:dyDescent="0.2">
      <c r="A31" s="61" t="s">
        <v>99</v>
      </c>
      <c r="B31" s="49">
        <v>15</v>
      </c>
      <c r="C31" s="72">
        <v>0</v>
      </c>
      <c r="D31" s="38">
        <f>SUM(B31:C31)</f>
        <v>15</v>
      </c>
      <c r="E31" s="72">
        <v>0</v>
      </c>
      <c r="F31" s="62">
        <f>SUM(D31+E31)</f>
        <v>15</v>
      </c>
      <c r="G31" s="49">
        <v>2</v>
      </c>
      <c r="H31" s="72">
        <v>1</v>
      </c>
      <c r="I31" s="38">
        <f>SUM(G31:H31)</f>
        <v>3</v>
      </c>
      <c r="J31" s="72">
        <v>0</v>
      </c>
      <c r="K31" s="62">
        <f>SUM(I31+J31)</f>
        <v>3</v>
      </c>
      <c r="L31" s="60">
        <f>SUM(F31+K31)</f>
        <v>18</v>
      </c>
      <c r="M31" s="179"/>
      <c r="N31" s="182"/>
      <c r="O31" s="140" t="s">
        <v>71</v>
      </c>
      <c r="P31" s="182"/>
      <c r="Q31" s="104"/>
      <c r="R31" s="7"/>
      <c r="S31" s="7"/>
      <c r="T31" s="7"/>
      <c r="U31" s="7"/>
    </row>
    <row r="32" spans="1:27" x14ac:dyDescent="0.2">
      <c r="A32" s="57" t="s">
        <v>28</v>
      </c>
      <c r="B32" s="46">
        <f>SUM(B29:B31)</f>
        <v>44</v>
      </c>
      <c r="C32" s="47">
        <f t="shared" ref="C32:L32" si="3">SUM(C30:C31)</f>
        <v>3</v>
      </c>
      <c r="D32" s="47">
        <f t="shared" si="3"/>
        <v>32</v>
      </c>
      <c r="E32" s="47">
        <f t="shared" si="3"/>
        <v>0</v>
      </c>
      <c r="F32" s="48">
        <f t="shared" si="3"/>
        <v>32</v>
      </c>
      <c r="G32" s="46">
        <f t="shared" si="3"/>
        <v>8</v>
      </c>
      <c r="H32" s="47">
        <f t="shared" si="3"/>
        <v>1</v>
      </c>
      <c r="I32" s="47">
        <f t="shared" si="3"/>
        <v>9</v>
      </c>
      <c r="J32" s="47">
        <f t="shared" si="3"/>
        <v>0</v>
      </c>
      <c r="K32" s="48">
        <f t="shared" si="3"/>
        <v>9</v>
      </c>
      <c r="L32" s="101">
        <f t="shared" si="3"/>
        <v>41</v>
      </c>
      <c r="M32" s="58"/>
      <c r="N32" s="47"/>
      <c r="O32" s="47"/>
      <c r="P32" s="47"/>
      <c r="Q32" s="102"/>
    </row>
    <row r="33" spans="1:28" ht="15.75" x14ac:dyDescent="0.2">
      <c r="A33" s="61" t="s">
        <v>146</v>
      </c>
      <c r="B33" s="49">
        <v>22</v>
      </c>
      <c r="C33" s="140"/>
      <c r="D33" s="38">
        <f>SUM(B33:C33)</f>
        <v>22</v>
      </c>
      <c r="E33" s="140">
        <v>6</v>
      </c>
      <c r="F33" s="62">
        <f>SUM(D33:E33)</f>
        <v>28</v>
      </c>
      <c r="G33" s="49">
        <v>7</v>
      </c>
      <c r="H33" s="140"/>
      <c r="I33" s="38">
        <f>SUM(G33:H33)</f>
        <v>7</v>
      </c>
      <c r="J33" s="140"/>
      <c r="K33" s="62">
        <f>SUM(I33:J33)</f>
        <v>7</v>
      </c>
      <c r="L33" s="60">
        <f>F33+K33</f>
        <v>35</v>
      </c>
      <c r="M33" s="183"/>
      <c r="N33" s="182"/>
      <c r="O33" s="140"/>
      <c r="P33" s="182"/>
      <c r="Q33" s="104"/>
    </row>
    <row r="34" spans="1:28" s="7" customFormat="1" ht="95.25" x14ac:dyDescent="0.2">
      <c r="A34" s="61" t="s">
        <v>100</v>
      </c>
      <c r="B34" s="106">
        <v>19</v>
      </c>
      <c r="C34" s="72"/>
      <c r="D34" s="38">
        <f>SUM(B34:C34)</f>
        <v>19</v>
      </c>
      <c r="E34" s="107">
        <v>12</v>
      </c>
      <c r="F34" s="62">
        <f>D34+E34</f>
        <v>31</v>
      </c>
      <c r="G34" s="49">
        <v>7</v>
      </c>
      <c r="H34" s="72"/>
      <c r="I34" s="38">
        <f>SUM(G34:H34)</f>
        <v>7</v>
      </c>
      <c r="J34" s="72"/>
      <c r="K34" s="62">
        <f>SUM(I34:J34)</f>
        <v>7</v>
      </c>
      <c r="L34" s="60">
        <f>F34+K34</f>
        <v>38</v>
      </c>
      <c r="M34" s="183"/>
      <c r="N34" s="180" t="s">
        <v>101</v>
      </c>
      <c r="O34" s="140"/>
      <c r="P34" s="182"/>
      <c r="Q34" s="86"/>
      <c r="R34" s="108"/>
      <c r="S34" s="108"/>
      <c r="T34" s="108"/>
      <c r="U34" s="108"/>
      <c r="V34" s="108"/>
      <c r="W34" s="108"/>
      <c r="X34" s="108"/>
      <c r="Y34" s="109"/>
      <c r="AA34" s="109"/>
    </row>
    <row r="35" spans="1:28" ht="38.25" x14ac:dyDescent="0.2">
      <c r="A35" s="61" t="s">
        <v>145</v>
      </c>
      <c r="B35" s="106">
        <v>28</v>
      </c>
      <c r="C35" s="72">
        <v>0</v>
      </c>
      <c r="D35" s="38">
        <f>SUM(B35:C35)</f>
        <v>28</v>
      </c>
      <c r="E35" s="72">
        <v>0</v>
      </c>
      <c r="F35" s="62">
        <f>SUM(D35+E35)</f>
        <v>28</v>
      </c>
      <c r="G35" s="49">
        <v>3</v>
      </c>
      <c r="H35" s="72">
        <v>0</v>
      </c>
      <c r="I35" s="38">
        <f>SUM(G35:H35)</f>
        <v>3</v>
      </c>
      <c r="J35" s="72"/>
      <c r="K35" s="62">
        <f>SUM(I35+J35)</f>
        <v>3</v>
      </c>
      <c r="L35" s="60">
        <f>SUM(F35+K35)</f>
        <v>31</v>
      </c>
      <c r="M35" s="183"/>
      <c r="N35" s="182"/>
      <c r="O35" s="140"/>
      <c r="P35" s="182"/>
      <c r="Q35" s="110" t="s">
        <v>102</v>
      </c>
      <c r="R35" s="108"/>
      <c r="S35" s="108"/>
      <c r="T35" s="108"/>
      <c r="U35" s="109"/>
      <c r="V35" s="109"/>
      <c r="W35" s="108"/>
      <c r="X35" s="109"/>
      <c r="Y35" s="7"/>
      <c r="Z35" s="108"/>
      <c r="AB35" s="108"/>
    </row>
    <row r="36" spans="1:28" x14ac:dyDescent="0.2">
      <c r="A36" s="57" t="s">
        <v>62</v>
      </c>
      <c r="B36" s="46">
        <f>SUM(B33:B35)</f>
        <v>69</v>
      </c>
      <c r="C36" s="47">
        <f t="shared" ref="C36:L36" si="4">SUM(C33:C35)</f>
        <v>0</v>
      </c>
      <c r="D36" s="47">
        <f t="shared" si="4"/>
        <v>69</v>
      </c>
      <c r="E36" s="47">
        <f t="shared" si="4"/>
        <v>18</v>
      </c>
      <c r="F36" s="48">
        <f t="shared" si="4"/>
        <v>87</v>
      </c>
      <c r="G36" s="46">
        <f t="shared" si="4"/>
        <v>17</v>
      </c>
      <c r="H36" s="47">
        <f t="shared" si="4"/>
        <v>0</v>
      </c>
      <c r="I36" s="47">
        <f t="shared" si="4"/>
        <v>17</v>
      </c>
      <c r="J36" s="47">
        <f t="shared" si="4"/>
        <v>0</v>
      </c>
      <c r="K36" s="48">
        <f t="shared" si="4"/>
        <v>17</v>
      </c>
      <c r="L36" s="101">
        <f t="shared" si="4"/>
        <v>104</v>
      </c>
      <c r="M36" s="58"/>
      <c r="N36" s="47"/>
      <c r="O36" s="47"/>
      <c r="P36" s="47"/>
      <c r="Q36" s="102"/>
    </row>
    <row r="37" spans="1:28" x14ac:dyDescent="0.2">
      <c r="A37" s="50" t="s">
        <v>31</v>
      </c>
      <c r="B37" s="51">
        <f t="shared" ref="B37:L37" si="5">SUM(B20+B24+B28+B32+B36)</f>
        <v>518</v>
      </c>
      <c r="C37" s="52">
        <f t="shared" si="5"/>
        <v>4</v>
      </c>
      <c r="D37" s="52">
        <f t="shared" si="5"/>
        <v>507</v>
      </c>
      <c r="E37" s="52">
        <f t="shared" si="5"/>
        <v>81</v>
      </c>
      <c r="F37" s="53">
        <f t="shared" si="5"/>
        <v>588</v>
      </c>
      <c r="G37" s="51">
        <f t="shared" si="5"/>
        <v>211</v>
      </c>
      <c r="H37" s="52">
        <f t="shared" si="5"/>
        <v>1</v>
      </c>
      <c r="I37" s="52">
        <f t="shared" si="5"/>
        <v>212</v>
      </c>
      <c r="J37" s="52">
        <f t="shared" si="5"/>
        <v>10</v>
      </c>
      <c r="K37" s="53">
        <f t="shared" si="5"/>
        <v>222</v>
      </c>
      <c r="L37" s="111">
        <f t="shared" si="5"/>
        <v>810</v>
      </c>
      <c r="M37" s="112"/>
      <c r="N37" s="52"/>
      <c r="O37" s="52"/>
      <c r="P37" s="52"/>
      <c r="Q37" s="113"/>
    </row>
    <row r="38" spans="1:28" x14ac:dyDescent="0.2">
      <c r="A38" s="61" t="s">
        <v>36</v>
      </c>
      <c r="B38" s="49"/>
      <c r="C38" s="140"/>
      <c r="D38" s="38">
        <f>SUM(B38:C38)</f>
        <v>0</v>
      </c>
      <c r="E38" s="140"/>
      <c r="F38" s="62">
        <f>SUM(D38:E38)</f>
        <v>0</v>
      </c>
      <c r="G38" s="49">
        <v>37</v>
      </c>
      <c r="H38" s="140"/>
      <c r="I38" s="38">
        <f>SUM(G38:H38)</f>
        <v>37</v>
      </c>
      <c r="J38" s="140"/>
      <c r="K38" s="62">
        <f>SUM(I38:J38)</f>
        <v>37</v>
      </c>
      <c r="L38" s="60">
        <f>F38+K38</f>
        <v>37</v>
      </c>
      <c r="M38" s="183"/>
      <c r="N38" s="182"/>
      <c r="O38" s="140"/>
      <c r="P38" s="182"/>
      <c r="Q38" s="104"/>
    </row>
    <row r="39" spans="1:28" s="7" customFormat="1" ht="38.25" x14ac:dyDescent="0.2">
      <c r="A39" s="61" t="s">
        <v>37</v>
      </c>
      <c r="B39" s="49"/>
      <c r="C39" s="72"/>
      <c r="D39" s="38">
        <f>SUM(B39:C39)</f>
        <v>0</v>
      </c>
      <c r="E39" s="72"/>
      <c r="F39" s="62">
        <f>D39+E39</f>
        <v>0</v>
      </c>
      <c r="G39" s="49">
        <v>28</v>
      </c>
      <c r="H39" s="72">
        <v>1</v>
      </c>
      <c r="I39" s="38">
        <f>SUM(G39:H39)</f>
        <v>29</v>
      </c>
      <c r="J39" s="72"/>
      <c r="K39" s="62">
        <f>SUM(I39:J39)</f>
        <v>29</v>
      </c>
      <c r="L39" s="60">
        <f>F39+K39</f>
        <v>29</v>
      </c>
      <c r="M39" s="183"/>
      <c r="N39" s="182"/>
      <c r="O39" s="140" t="s">
        <v>103</v>
      </c>
      <c r="P39" s="182"/>
      <c r="Q39" s="104"/>
    </row>
    <row r="40" spans="1:28" x14ac:dyDescent="0.2">
      <c r="A40" s="61" t="s">
        <v>38</v>
      </c>
      <c r="B40" s="49"/>
      <c r="C40" s="72"/>
      <c r="D40" s="38">
        <f>SUM(B40:C40)</f>
        <v>0</v>
      </c>
      <c r="E40" s="72"/>
      <c r="F40" s="62">
        <f>SUM(D40+E40)</f>
        <v>0</v>
      </c>
      <c r="G40" s="49">
        <v>31</v>
      </c>
      <c r="H40" s="72">
        <v>0</v>
      </c>
      <c r="I40" s="38">
        <f>SUM(G40:H40)</f>
        <v>31</v>
      </c>
      <c r="J40" s="72">
        <v>0</v>
      </c>
      <c r="K40" s="62">
        <f>SUM(I40+J40)</f>
        <v>31</v>
      </c>
      <c r="L40" s="60">
        <f>SUM(F40+K40)</f>
        <v>31</v>
      </c>
      <c r="M40" s="183"/>
      <c r="N40" s="182"/>
      <c r="O40" s="140"/>
      <c r="P40" s="185"/>
      <c r="Q40" s="104"/>
      <c r="R40" s="7"/>
      <c r="S40" s="7"/>
      <c r="T40" s="7"/>
      <c r="U40" s="7"/>
    </row>
    <row r="41" spans="1:28" s="7" customFormat="1" x14ac:dyDescent="0.2">
      <c r="A41" s="50" t="s">
        <v>39</v>
      </c>
      <c r="B41" s="51">
        <f>SUM(B38:B40)</f>
        <v>0</v>
      </c>
      <c r="C41" s="52">
        <f t="shared" ref="C41:L41" si="6">SUM(C39:C40)</f>
        <v>0</v>
      </c>
      <c r="D41" s="52">
        <f t="shared" si="6"/>
        <v>0</v>
      </c>
      <c r="E41" s="52">
        <f t="shared" si="6"/>
        <v>0</v>
      </c>
      <c r="F41" s="53">
        <f t="shared" si="6"/>
        <v>0</v>
      </c>
      <c r="G41" s="51">
        <f t="shared" si="6"/>
        <v>59</v>
      </c>
      <c r="H41" s="52">
        <f t="shared" si="6"/>
        <v>1</v>
      </c>
      <c r="I41" s="52">
        <f t="shared" si="6"/>
        <v>60</v>
      </c>
      <c r="J41" s="52">
        <f t="shared" si="6"/>
        <v>0</v>
      </c>
      <c r="K41" s="53">
        <f t="shared" si="6"/>
        <v>60</v>
      </c>
      <c r="L41" s="111">
        <f t="shared" si="6"/>
        <v>60</v>
      </c>
      <c r="M41" s="112"/>
      <c r="N41" s="52"/>
      <c r="O41" s="52"/>
      <c r="P41" s="52"/>
      <c r="Q41" s="113"/>
      <c r="R41"/>
      <c r="S41"/>
      <c r="T41"/>
      <c r="U41"/>
    </row>
    <row r="42" spans="1:28" ht="15" x14ac:dyDescent="0.2">
      <c r="A42" s="114" t="s">
        <v>40</v>
      </c>
      <c r="B42" s="115">
        <f>SUM(B37+B41)</f>
        <v>518</v>
      </c>
      <c r="C42" s="116">
        <f t="shared" ref="C42:L42" si="7">SUM(C37+C41)</f>
        <v>4</v>
      </c>
      <c r="D42" s="116">
        <f t="shared" si="7"/>
        <v>507</v>
      </c>
      <c r="E42" s="116">
        <f t="shared" si="7"/>
        <v>81</v>
      </c>
      <c r="F42" s="117">
        <f t="shared" si="7"/>
        <v>588</v>
      </c>
      <c r="G42" s="115">
        <f t="shared" si="7"/>
        <v>270</v>
      </c>
      <c r="H42" s="116">
        <f t="shared" si="7"/>
        <v>2</v>
      </c>
      <c r="I42" s="116">
        <f t="shared" si="7"/>
        <v>272</v>
      </c>
      <c r="J42" s="116">
        <f t="shared" si="7"/>
        <v>10</v>
      </c>
      <c r="K42" s="117">
        <f t="shared" si="7"/>
        <v>282</v>
      </c>
      <c r="L42" s="118">
        <f t="shared" si="7"/>
        <v>870</v>
      </c>
      <c r="M42" s="119"/>
      <c r="N42" s="116"/>
      <c r="O42" s="116"/>
      <c r="P42" s="116"/>
      <c r="Q42" s="120"/>
      <c r="R42" s="73" t="s">
        <v>66</v>
      </c>
      <c r="S42" s="74" t="s">
        <v>67</v>
      </c>
      <c r="T42" s="74" t="s">
        <v>44</v>
      </c>
      <c r="U42" s="74" t="s">
        <v>69</v>
      </c>
    </row>
    <row r="43" spans="1:28" ht="89.25" x14ac:dyDescent="0.2">
      <c r="A43" s="61" t="s">
        <v>122</v>
      </c>
      <c r="B43" s="49">
        <v>56</v>
      </c>
      <c r="C43" s="140"/>
      <c r="D43" s="38">
        <f>SUM(B43:C43)</f>
        <v>56</v>
      </c>
      <c r="E43" s="140">
        <v>2</v>
      </c>
      <c r="F43" s="62">
        <f>SUM(D43:E43)</f>
        <v>58</v>
      </c>
      <c r="G43" s="49">
        <v>8</v>
      </c>
      <c r="H43" s="140"/>
      <c r="I43" s="38">
        <f>SUM(G43:H43)</f>
        <v>8</v>
      </c>
      <c r="J43" s="140"/>
      <c r="K43" s="62">
        <f>SUM(I43:J43)</f>
        <v>8</v>
      </c>
      <c r="L43" s="60">
        <f>F43+K43</f>
        <v>66</v>
      </c>
      <c r="M43" s="183"/>
      <c r="N43" s="182" t="s">
        <v>104</v>
      </c>
      <c r="O43" s="140"/>
      <c r="P43" s="182"/>
      <c r="Q43" s="104"/>
      <c r="R43" s="188">
        <f>(B43+B46+B48+B50++B51+B53)</f>
        <v>123</v>
      </c>
      <c r="S43" s="74">
        <f>(C43+C46+C48+C50+C53)</f>
        <v>9</v>
      </c>
      <c r="T43" s="74">
        <f>SUM(R43:S43)</f>
        <v>132</v>
      </c>
      <c r="U43" s="121" t="s">
        <v>130</v>
      </c>
      <c r="V43" s="72" t="s">
        <v>139</v>
      </c>
    </row>
    <row r="44" spans="1:28" s="7" customFormat="1" ht="89.25" x14ac:dyDescent="0.2">
      <c r="A44" s="61" t="s">
        <v>116</v>
      </c>
      <c r="B44" s="49">
        <v>59</v>
      </c>
      <c r="C44" s="140"/>
      <c r="D44" s="38">
        <f t="shared" ref="D44:D54" si="8">SUM(B44:C44)</f>
        <v>59</v>
      </c>
      <c r="E44" s="72">
        <v>2</v>
      </c>
      <c r="F44" s="62">
        <f t="shared" ref="F44:F54" si="9">SUM(D44:E44)</f>
        <v>61</v>
      </c>
      <c r="G44" s="49">
        <v>3</v>
      </c>
      <c r="H44" s="72"/>
      <c r="I44" s="38">
        <f t="shared" ref="I44:I54" si="10">SUM(G44:H44)</f>
        <v>3</v>
      </c>
      <c r="J44" s="72"/>
      <c r="K44" s="62">
        <f t="shared" ref="K44:K54" si="11">SUM(I44:J44)</f>
        <v>3</v>
      </c>
      <c r="L44" s="60">
        <f t="shared" ref="L44:L54" si="12">F44+K44</f>
        <v>64</v>
      </c>
      <c r="M44" s="183"/>
      <c r="N44" s="182" t="s">
        <v>104</v>
      </c>
      <c r="O44" s="140"/>
      <c r="P44" s="182"/>
      <c r="Q44" s="59"/>
      <c r="R44" s="79">
        <f>(B44+B45+B47+B49+B52+B54)</f>
        <v>130</v>
      </c>
      <c r="S44" s="80">
        <f>(C44+C45+C47+C49+C52+C54)</f>
        <v>9</v>
      </c>
      <c r="T44" s="81">
        <f>SUM(R44:S44)</f>
        <v>139</v>
      </c>
      <c r="U44" s="121" t="s">
        <v>68</v>
      </c>
      <c r="V44" s="72" t="s">
        <v>105</v>
      </c>
    </row>
    <row r="45" spans="1:28" ht="127.5" x14ac:dyDescent="0.2">
      <c r="A45" s="61" t="s">
        <v>106</v>
      </c>
      <c r="B45" s="49">
        <v>12</v>
      </c>
      <c r="C45" s="140"/>
      <c r="D45" s="38">
        <f t="shared" si="8"/>
        <v>12</v>
      </c>
      <c r="E45" s="72">
        <v>3</v>
      </c>
      <c r="F45" s="62">
        <f t="shared" si="9"/>
        <v>15</v>
      </c>
      <c r="G45" s="49">
        <v>2</v>
      </c>
      <c r="H45" s="72"/>
      <c r="I45" s="38">
        <f t="shared" si="10"/>
        <v>2</v>
      </c>
      <c r="J45" s="72">
        <v>1</v>
      </c>
      <c r="K45" s="62">
        <f t="shared" si="11"/>
        <v>3</v>
      </c>
      <c r="L45" s="60">
        <f t="shared" si="12"/>
        <v>18</v>
      </c>
      <c r="M45" s="183"/>
      <c r="N45" s="182" t="s">
        <v>107</v>
      </c>
      <c r="O45" s="140"/>
      <c r="P45" s="182" t="s">
        <v>108</v>
      </c>
      <c r="Q45" s="59"/>
      <c r="R45" s="82"/>
      <c r="S45" s="82"/>
      <c r="T45" s="82"/>
      <c r="U45" s="82"/>
      <c r="Z45" t="s">
        <v>79</v>
      </c>
    </row>
    <row r="46" spans="1:28" ht="38.25" x14ac:dyDescent="0.2">
      <c r="A46" s="61" t="s">
        <v>140</v>
      </c>
      <c r="B46" s="45">
        <v>8</v>
      </c>
      <c r="C46" s="71">
        <v>7</v>
      </c>
      <c r="D46" s="38">
        <f t="shared" si="8"/>
        <v>15</v>
      </c>
      <c r="E46" s="71"/>
      <c r="F46" s="62">
        <f t="shared" si="9"/>
        <v>15</v>
      </c>
      <c r="G46" s="45">
        <v>4</v>
      </c>
      <c r="H46" s="71"/>
      <c r="I46" s="38">
        <f t="shared" si="10"/>
        <v>4</v>
      </c>
      <c r="J46" s="71"/>
      <c r="K46" s="62">
        <f t="shared" si="11"/>
        <v>4</v>
      </c>
      <c r="L46" s="60">
        <f t="shared" si="12"/>
        <v>19</v>
      </c>
      <c r="M46" s="183" t="s">
        <v>141</v>
      </c>
      <c r="N46" s="186"/>
      <c r="O46" s="140"/>
      <c r="P46" s="182"/>
      <c r="Q46" s="59"/>
      <c r="R46" s="82"/>
      <c r="S46" s="82"/>
      <c r="T46" s="82"/>
      <c r="U46" s="82"/>
    </row>
    <row r="47" spans="1:28" ht="63.75" x14ac:dyDescent="0.2">
      <c r="A47" s="61" t="s">
        <v>109</v>
      </c>
      <c r="B47" s="45">
        <v>9</v>
      </c>
      <c r="C47" s="71">
        <v>7</v>
      </c>
      <c r="D47" s="38">
        <f t="shared" si="8"/>
        <v>16</v>
      </c>
      <c r="E47" s="71"/>
      <c r="F47" s="62">
        <f t="shared" si="9"/>
        <v>16</v>
      </c>
      <c r="G47" s="45">
        <v>2</v>
      </c>
      <c r="H47" s="71">
        <v>0</v>
      </c>
      <c r="I47" s="38">
        <f t="shared" si="10"/>
        <v>2</v>
      </c>
      <c r="J47" s="71">
        <v>3</v>
      </c>
      <c r="K47" s="62">
        <f t="shared" si="11"/>
        <v>5</v>
      </c>
      <c r="L47" s="60">
        <f t="shared" si="12"/>
        <v>21</v>
      </c>
      <c r="M47" s="183" t="s">
        <v>110</v>
      </c>
      <c r="N47" s="186"/>
      <c r="O47" s="140"/>
      <c r="P47" s="182" t="s">
        <v>111</v>
      </c>
      <c r="Q47" s="59"/>
      <c r="R47" s="82"/>
      <c r="S47" s="82"/>
      <c r="T47" s="82"/>
      <c r="U47" s="82"/>
    </row>
    <row r="48" spans="1:28" ht="51" x14ac:dyDescent="0.2">
      <c r="A48" s="61" t="s">
        <v>123</v>
      </c>
      <c r="B48" s="45">
        <v>17</v>
      </c>
      <c r="C48" s="71"/>
      <c r="D48" s="38">
        <f t="shared" si="8"/>
        <v>17</v>
      </c>
      <c r="E48" s="71">
        <v>2</v>
      </c>
      <c r="F48" s="62">
        <f t="shared" si="9"/>
        <v>19</v>
      </c>
      <c r="G48" s="45">
        <v>3</v>
      </c>
      <c r="H48" s="71"/>
      <c r="I48" s="38">
        <f t="shared" si="10"/>
        <v>3</v>
      </c>
      <c r="J48" s="71"/>
      <c r="K48" s="62">
        <f t="shared" si="11"/>
        <v>3</v>
      </c>
      <c r="L48" s="60">
        <f t="shared" si="12"/>
        <v>22</v>
      </c>
      <c r="M48" s="183"/>
      <c r="N48" s="182" t="s">
        <v>124</v>
      </c>
      <c r="O48" s="138"/>
      <c r="P48" s="182"/>
      <c r="Q48" s="59"/>
    </row>
    <row r="49" spans="1:26" ht="51" x14ac:dyDescent="0.2">
      <c r="A49" s="61" t="s">
        <v>112</v>
      </c>
      <c r="B49" s="45">
        <v>17</v>
      </c>
      <c r="C49" s="71"/>
      <c r="D49" s="38">
        <f t="shared" si="8"/>
        <v>17</v>
      </c>
      <c r="E49" s="71">
        <v>3</v>
      </c>
      <c r="F49" s="62">
        <f t="shared" si="9"/>
        <v>20</v>
      </c>
      <c r="G49" s="45">
        <v>15</v>
      </c>
      <c r="H49" s="71"/>
      <c r="I49" s="38">
        <f t="shared" si="10"/>
        <v>15</v>
      </c>
      <c r="J49" s="71"/>
      <c r="K49" s="62">
        <f t="shared" si="11"/>
        <v>15</v>
      </c>
      <c r="L49" s="60">
        <f t="shared" si="12"/>
        <v>35</v>
      </c>
      <c r="M49" s="183"/>
      <c r="N49" s="182" t="s">
        <v>125</v>
      </c>
      <c r="O49" s="138"/>
      <c r="P49" s="182"/>
      <c r="Q49" s="59"/>
    </row>
    <row r="50" spans="1:26" ht="38.25" x14ac:dyDescent="0.2">
      <c r="A50" s="61" t="s">
        <v>142</v>
      </c>
      <c r="B50" s="45">
        <v>11</v>
      </c>
      <c r="C50" s="71">
        <v>2</v>
      </c>
      <c r="D50" s="38">
        <f t="shared" si="8"/>
        <v>13</v>
      </c>
      <c r="E50" s="71">
        <v>0</v>
      </c>
      <c r="F50" s="62">
        <f t="shared" si="9"/>
        <v>13</v>
      </c>
      <c r="G50" s="45">
        <v>4</v>
      </c>
      <c r="H50" s="71">
        <v>1</v>
      </c>
      <c r="I50" s="38">
        <f t="shared" si="10"/>
        <v>5</v>
      </c>
      <c r="J50" s="78"/>
      <c r="K50" s="62">
        <f t="shared" si="11"/>
        <v>5</v>
      </c>
      <c r="L50" s="60">
        <f t="shared" si="12"/>
        <v>18</v>
      </c>
      <c r="M50" s="140" t="s">
        <v>143</v>
      </c>
      <c r="N50" s="180"/>
      <c r="O50" s="140" t="s">
        <v>144</v>
      </c>
      <c r="P50" s="182"/>
      <c r="Q50" s="59"/>
      <c r="Z50" t="s">
        <v>79</v>
      </c>
    </row>
    <row r="51" spans="1:26" ht="54" x14ac:dyDescent="0.2">
      <c r="A51" s="61" t="s">
        <v>126</v>
      </c>
      <c r="B51" s="45">
        <v>14</v>
      </c>
      <c r="C51" s="71"/>
      <c r="D51" s="38">
        <f t="shared" si="8"/>
        <v>14</v>
      </c>
      <c r="E51" s="71"/>
      <c r="F51" s="62">
        <f t="shared" si="9"/>
        <v>14</v>
      </c>
      <c r="G51" s="45">
        <v>10</v>
      </c>
      <c r="H51" s="71"/>
      <c r="I51" s="38">
        <f t="shared" si="10"/>
        <v>10</v>
      </c>
      <c r="J51" s="78"/>
      <c r="K51" s="62">
        <f t="shared" si="11"/>
        <v>10</v>
      </c>
      <c r="L51" s="60">
        <f t="shared" si="12"/>
        <v>24</v>
      </c>
      <c r="M51" s="179"/>
      <c r="N51" s="180"/>
      <c r="O51" s="140"/>
      <c r="P51" s="182"/>
      <c r="Q51" s="59"/>
    </row>
    <row r="52" spans="1:26" ht="127.5" x14ac:dyDescent="0.2">
      <c r="A52" s="61" t="s">
        <v>117</v>
      </c>
      <c r="B52" s="45">
        <v>23</v>
      </c>
      <c r="C52" s="71">
        <v>2</v>
      </c>
      <c r="D52" s="38">
        <f t="shared" si="8"/>
        <v>25</v>
      </c>
      <c r="E52" s="71"/>
      <c r="F52" s="62">
        <f t="shared" si="9"/>
        <v>25</v>
      </c>
      <c r="G52" s="45">
        <v>11</v>
      </c>
      <c r="H52" s="71"/>
      <c r="I52" s="38">
        <f t="shared" si="10"/>
        <v>11</v>
      </c>
      <c r="J52" s="71">
        <v>4</v>
      </c>
      <c r="K52" s="62">
        <f t="shared" si="11"/>
        <v>15</v>
      </c>
      <c r="L52" s="60">
        <f t="shared" si="12"/>
        <v>40</v>
      </c>
      <c r="M52" s="183" t="s">
        <v>118</v>
      </c>
      <c r="N52" s="180"/>
      <c r="O52" s="140"/>
      <c r="P52" s="182" t="s">
        <v>135</v>
      </c>
      <c r="Q52" s="59"/>
    </row>
    <row r="53" spans="1:26" ht="102" x14ac:dyDescent="0.2">
      <c r="A53" s="61" t="s">
        <v>127</v>
      </c>
      <c r="B53" s="45">
        <v>17</v>
      </c>
      <c r="C53" s="71"/>
      <c r="D53" s="38">
        <f t="shared" si="8"/>
        <v>17</v>
      </c>
      <c r="E53" s="71">
        <v>3</v>
      </c>
      <c r="F53" s="62">
        <f t="shared" si="9"/>
        <v>20</v>
      </c>
      <c r="G53" s="45">
        <v>1</v>
      </c>
      <c r="H53" s="71"/>
      <c r="I53" s="38">
        <f t="shared" si="10"/>
        <v>1</v>
      </c>
      <c r="J53" s="71"/>
      <c r="K53" s="62">
        <f t="shared" si="11"/>
        <v>1</v>
      </c>
      <c r="L53" s="60">
        <f t="shared" si="12"/>
        <v>21</v>
      </c>
      <c r="M53" s="183"/>
      <c r="N53" s="187" t="s">
        <v>128</v>
      </c>
      <c r="O53" s="140"/>
      <c r="P53" s="182"/>
      <c r="Q53" s="59"/>
    </row>
    <row r="54" spans="1:26" ht="28.5" x14ac:dyDescent="0.2">
      <c r="A54" s="61" t="s">
        <v>119</v>
      </c>
      <c r="B54" s="45">
        <v>10</v>
      </c>
      <c r="C54" s="71"/>
      <c r="D54" s="38">
        <f t="shared" si="8"/>
        <v>10</v>
      </c>
      <c r="E54" s="71"/>
      <c r="F54" s="62">
        <f t="shared" si="9"/>
        <v>10</v>
      </c>
      <c r="G54" s="45">
        <v>5</v>
      </c>
      <c r="H54" s="71"/>
      <c r="I54" s="38">
        <f t="shared" si="10"/>
        <v>5</v>
      </c>
      <c r="J54" s="71"/>
      <c r="K54" s="62">
        <f t="shared" si="11"/>
        <v>5</v>
      </c>
      <c r="L54" s="60">
        <f t="shared" si="12"/>
        <v>15</v>
      </c>
      <c r="M54" s="179"/>
      <c r="N54" s="180"/>
      <c r="O54" s="140"/>
      <c r="P54" s="182"/>
      <c r="Q54" s="59"/>
    </row>
    <row r="55" spans="1:26" x14ac:dyDescent="0.2">
      <c r="A55" s="63" t="s">
        <v>32</v>
      </c>
      <c r="B55" s="64">
        <f t="shared" ref="B55:L55" si="13">SUM(B43:B54)</f>
        <v>253</v>
      </c>
      <c r="C55" s="65">
        <f t="shared" si="13"/>
        <v>18</v>
      </c>
      <c r="D55" s="65">
        <f t="shared" si="13"/>
        <v>271</v>
      </c>
      <c r="E55" s="65">
        <f t="shared" si="13"/>
        <v>15</v>
      </c>
      <c r="F55" s="66">
        <f t="shared" si="13"/>
        <v>286</v>
      </c>
      <c r="G55" s="64">
        <f t="shared" si="13"/>
        <v>68</v>
      </c>
      <c r="H55" s="65">
        <f t="shared" si="13"/>
        <v>1</v>
      </c>
      <c r="I55" s="65">
        <f t="shared" si="13"/>
        <v>69</v>
      </c>
      <c r="J55" s="65">
        <f t="shared" si="13"/>
        <v>8</v>
      </c>
      <c r="K55" s="66">
        <f t="shared" si="13"/>
        <v>77</v>
      </c>
      <c r="L55" s="122">
        <f t="shared" si="13"/>
        <v>363</v>
      </c>
      <c r="M55" s="123"/>
      <c r="N55" s="65"/>
      <c r="O55" s="65"/>
      <c r="P55" s="65"/>
      <c r="Q55" s="124"/>
    </row>
    <row r="56" spans="1:26" ht="13.5" customHeight="1" x14ac:dyDescent="0.2">
      <c r="A56" s="192" t="s">
        <v>74</v>
      </c>
      <c r="B56" s="67">
        <f t="shared" ref="B56:L56" si="14">SUM(B42+B55)</f>
        <v>771</v>
      </c>
      <c r="C56" s="68">
        <f t="shared" si="14"/>
        <v>22</v>
      </c>
      <c r="D56" s="68">
        <f t="shared" si="14"/>
        <v>778</v>
      </c>
      <c r="E56" s="68">
        <f t="shared" si="14"/>
        <v>96</v>
      </c>
      <c r="F56" s="69">
        <f t="shared" si="14"/>
        <v>874</v>
      </c>
      <c r="G56" s="67">
        <f t="shared" si="14"/>
        <v>338</v>
      </c>
      <c r="H56" s="68">
        <f t="shared" si="14"/>
        <v>3</v>
      </c>
      <c r="I56" s="68">
        <f t="shared" si="14"/>
        <v>341</v>
      </c>
      <c r="J56" s="68">
        <f t="shared" si="14"/>
        <v>18</v>
      </c>
      <c r="K56" s="69">
        <f t="shared" si="14"/>
        <v>359</v>
      </c>
      <c r="L56" s="125">
        <f t="shared" si="14"/>
        <v>1233</v>
      </c>
      <c r="M56" s="126"/>
      <c r="N56" s="68"/>
      <c r="O56" s="68"/>
      <c r="P56" s="68"/>
      <c r="Q56" s="62"/>
    </row>
    <row r="57" spans="1:26" ht="76.5" x14ac:dyDescent="0.2">
      <c r="A57" s="192"/>
      <c r="B57" s="67" t="s">
        <v>22</v>
      </c>
      <c r="C57" s="68" t="s">
        <v>52</v>
      </c>
      <c r="D57" s="68" t="s">
        <v>53</v>
      </c>
      <c r="E57" s="68" t="s">
        <v>50</v>
      </c>
      <c r="F57" s="56" t="s">
        <v>23</v>
      </c>
      <c r="G57" s="45" t="s">
        <v>24</v>
      </c>
      <c r="H57" s="5" t="s">
        <v>54</v>
      </c>
      <c r="I57" s="5" t="s">
        <v>55</v>
      </c>
      <c r="J57" s="5" t="s">
        <v>51</v>
      </c>
      <c r="K57" s="56" t="s">
        <v>25</v>
      </c>
      <c r="L57" s="92" t="s">
        <v>26</v>
      </c>
      <c r="M57" s="96"/>
      <c r="N57" s="5"/>
      <c r="O57" s="5"/>
      <c r="P57" s="5"/>
      <c r="Q57" s="62"/>
    </row>
    <row r="58" spans="1:26" ht="14.25" customHeight="1" x14ac:dyDescent="0.2">
      <c r="A58" s="193" t="s">
        <v>75</v>
      </c>
      <c r="B58" s="127">
        <f t="shared" ref="B58:L58" si="15">B56-B41</f>
        <v>771</v>
      </c>
      <c r="C58" s="128">
        <f t="shared" si="15"/>
        <v>22</v>
      </c>
      <c r="D58" s="128">
        <f t="shared" si="15"/>
        <v>778</v>
      </c>
      <c r="E58" s="128">
        <f t="shared" si="15"/>
        <v>96</v>
      </c>
      <c r="F58" s="129">
        <f t="shared" si="15"/>
        <v>874</v>
      </c>
      <c r="G58" s="127">
        <f t="shared" si="15"/>
        <v>279</v>
      </c>
      <c r="H58" s="128">
        <f t="shared" si="15"/>
        <v>2</v>
      </c>
      <c r="I58" s="128">
        <f t="shared" si="15"/>
        <v>281</v>
      </c>
      <c r="J58" s="128">
        <f t="shared" si="15"/>
        <v>18</v>
      </c>
      <c r="K58" s="129">
        <f t="shared" si="15"/>
        <v>299</v>
      </c>
      <c r="L58" s="130">
        <f t="shared" si="15"/>
        <v>1173</v>
      </c>
      <c r="M58" s="131"/>
      <c r="N58" s="128"/>
      <c r="O58" s="128"/>
      <c r="P58" s="128"/>
      <c r="Q58" s="132"/>
    </row>
    <row r="59" spans="1:26" ht="77.25" thickBot="1" x14ac:dyDescent="0.25">
      <c r="A59" s="194"/>
      <c r="B59" s="133" t="s">
        <v>22</v>
      </c>
      <c r="C59" s="134" t="s">
        <v>52</v>
      </c>
      <c r="D59" s="134" t="s">
        <v>53</v>
      </c>
      <c r="E59" s="134" t="s">
        <v>50</v>
      </c>
      <c r="F59" s="135" t="s">
        <v>23</v>
      </c>
      <c r="G59" s="133" t="s">
        <v>24</v>
      </c>
      <c r="H59" s="134" t="s">
        <v>54</v>
      </c>
      <c r="I59" s="134" t="s">
        <v>55</v>
      </c>
      <c r="J59" s="134" t="s">
        <v>51</v>
      </c>
      <c r="K59" s="135" t="s">
        <v>25</v>
      </c>
      <c r="L59" s="136" t="s">
        <v>26</v>
      </c>
      <c r="M59" s="137" t="s">
        <v>56</v>
      </c>
      <c r="N59" s="134" t="s">
        <v>57</v>
      </c>
      <c r="O59" s="134" t="s">
        <v>54</v>
      </c>
      <c r="P59" s="134" t="s">
        <v>51</v>
      </c>
      <c r="Q59" s="135" t="s">
        <v>58</v>
      </c>
    </row>
    <row r="60" spans="1:26" ht="19.5" thickTop="1" thickBot="1" x14ac:dyDescent="0.25">
      <c r="A60" s="20"/>
      <c r="B60" s="21"/>
      <c r="C60" s="25"/>
      <c r="D60" s="22"/>
      <c r="E60" s="21"/>
      <c r="F60" s="22"/>
      <c r="G60" s="22"/>
      <c r="H60" s="22"/>
      <c r="I60" s="6"/>
      <c r="J60" s="19"/>
      <c r="K60"/>
      <c r="M60" s="195" t="s">
        <v>47</v>
      </c>
      <c r="N60" s="191"/>
      <c r="O60" s="191"/>
      <c r="P60" s="196"/>
    </row>
    <row r="61" spans="1:26" s="7" customFormat="1" ht="13.5" thickTop="1" x14ac:dyDescent="0.2">
      <c r="A61" s="2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4"/>
    </row>
    <row r="62" spans="1:26" ht="12.95" customHeight="1" x14ac:dyDescent="0.2">
      <c r="A62" s="20"/>
      <c r="B62" s="21"/>
      <c r="C62" s="25"/>
      <c r="D62" s="22"/>
      <c r="E62" s="21"/>
      <c r="F62" s="22"/>
      <c r="G62" s="22"/>
      <c r="H62" s="22"/>
      <c r="I62" s="6"/>
      <c r="J62" s="19"/>
      <c r="K62"/>
      <c r="M62" s="70"/>
      <c r="N62" s="70"/>
      <c r="O62" s="70"/>
      <c r="P62" s="70"/>
    </row>
    <row r="63" spans="1:26" s="1" customFormat="1" x14ac:dyDescent="0.2">
      <c r="A63" s="4" t="s">
        <v>20</v>
      </c>
      <c r="B63" s="4"/>
      <c r="C63" s="26"/>
      <c r="D63" s="4"/>
      <c r="J63" s="17"/>
      <c r="K63" s="18"/>
    </row>
    <row r="64" spans="1:26" x14ac:dyDescent="0.2">
      <c r="J64" s="36" t="s">
        <v>44</v>
      </c>
      <c r="K64" s="36"/>
      <c r="L64" s="12"/>
    </row>
    <row r="65" spans="1:12" x14ac:dyDescent="0.2">
      <c r="A65" s="141" t="s">
        <v>1</v>
      </c>
      <c r="B65" s="142"/>
      <c r="C65" s="142">
        <f>D17</f>
        <v>65</v>
      </c>
      <c r="D65" s="142" t="s">
        <v>49</v>
      </c>
      <c r="E65" s="143"/>
      <c r="F65" s="143"/>
      <c r="G65" s="158"/>
      <c r="H65" s="159"/>
      <c r="I65" s="160"/>
      <c r="J65" s="18"/>
    </row>
    <row r="66" spans="1:12" x14ac:dyDescent="0.2">
      <c r="A66" s="153"/>
      <c r="B66" s="151"/>
      <c r="C66" s="161"/>
      <c r="D66" s="151"/>
      <c r="E66" s="151"/>
      <c r="F66" s="151"/>
      <c r="G66" s="151"/>
      <c r="H66" s="162"/>
      <c r="I66" s="163"/>
      <c r="J66" s="18"/>
    </row>
    <row r="67" spans="1:12" x14ac:dyDescent="0.2">
      <c r="A67" s="164">
        <f>D56</f>
        <v>778</v>
      </c>
      <c r="B67" s="151" t="s">
        <v>3</v>
      </c>
      <c r="C67" s="161" t="s">
        <v>2</v>
      </c>
      <c r="D67" s="165">
        <f>D8</f>
        <v>125</v>
      </c>
      <c r="E67" s="161" t="s">
        <v>33</v>
      </c>
      <c r="F67" s="151"/>
      <c r="G67" s="151"/>
      <c r="H67" s="162"/>
      <c r="I67" s="163"/>
      <c r="J67" s="18"/>
    </row>
    <row r="68" spans="1:12" x14ac:dyDescent="0.2">
      <c r="A68" s="144">
        <f>D17</f>
        <v>65</v>
      </c>
      <c r="B68" s="145" t="s">
        <v>3</v>
      </c>
      <c r="C68" s="166" t="s">
        <v>2</v>
      </c>
      <c r="D68" s="166" t="s">
        <v>0</v>
      </c>
      <c r="E68" s="166" t="s">
        <v>33</v>
      </c>
      <c r="F68" s="145"/>
      <c r="G68" s="145" t="s">
        <v>4</v>
      </c>
      <c r="H68" s="146">
        <f>A68*D67/A67</f>
        <v>10.44344473007712</v>
      </c>
      <c r="I68" s="167" t="s">
        <v>33</v>
      </c>
      <c r="J68" s="190">
        <v>11</v>
      </c>
    </row>
    <row r="69" spans="1:12" x14ac:dyDescent="0.2">
      <c r="A69" s="169"/>
      <c r="B69" s="170"/>
      <c r="C69" s="169"/>
      <c r="D69" s="170"/>
      <c r="E69" s="170"/>
      <c r="F69" s="170"/>
      <c r="G69" s="170"/>
      <c r="H69" s="171"/>
      <c r="I69" s="170"/>
      <c r="J69" s="172"/>
    </row>
    <row r="70" spans="1:12" x14ac:dyDescent="0.2">
      <c r="A70" s="141" t="s">
        <v>5</v>
      </c>
      <c r="B70" s="149"/>
      <c r="C70" s="142">
        <f>D18</f>
        <v>69</v>
      </c>
      <c r="D70" s="142" t="s">
        <v>49</v>
      </c>
      <c r="E70" s="143"/>
      <c r="F70" s="143"/>
      <c r="G70" s="158"/>
      <c r="H70" s="173"/>
      <c r="I70" s="160"/>
      <c r="J70" s="172"/>
    </row>
    <row r="71" spans="1:12" x14ac:dyDescent="0.2">
      <c r="A71" s="153"/>
      <c r="B71" s="151"/>
      <c r="C71" s="161"/>
      <c r="D71" s="151"/>
      <c r="E71" s="151"/>
      <c r="F71" s="151"/>
      <c r="G71" s="151"/>
      <c r="H71" s="152"/>
      <c r="I71" s="163"/>
      <c r="J71" s="172"/>
    </row>
    <row r="72" spans="1:12" x14ac:dyDescent="0.2">
      <c r="A72" s="164">
        <f>D56</f>
        <v>778</v>
      </c>
      <c r="B72" s="151" t="s">
        <v>3</v>
      </c>
      <c r="C72" s="161" t="s">
        <v>2</v>
      </c>
      <c r="D72" s="174">
        <f>D8</f>
        <v>125</v>
      </c>
      <c r="E72" s="161" t="s">
        <v>33</v>
      </c>
      <c r="F72" s="151"/>
      <c r="G72" s="151"/>
      <c r="H72" s="152"/>
      <c r="I72" s="163"/>
      <c r="J72" s="172"/>
    </row>
    <row r="73" spans="1:12" x14ac:dyDescent="0.2">
      <c r="A73" s="175">
        <f>D18</f>
        <v>69</v>
      </c>
      <c r="B73" s="145" t="s">
        <v>3</v>
      </c>
      <c r="C73" s="166" t="s">
        <v>2</v>
      </c>
      <c r="D73" s="166" t="s">
        <v>0</v>
      </c>
      <c r="E73" s="166" t="s">
        <v>33</v>
      </c>
      <c r="F73" s="145"/>
      <c r="G73" s="145" t="s">
        <v>4</v>
      </c>
      <c r="H73" s="150">
        <f>A73*D72/A72</f>
        <v>11.086118251928021</v>
      </c>
      <c r="I73" s="167" t="s">
        <v>33</v>
      </c>
      <c r="J73" s="168">
        <v>11</v>
      </c>
      <c r="K73" s="76"/>
      <c r="L73" s="75"/>
    </row>
    <row r="74" spans="1:12" x14ac:dyDescent="0.2">
      <c r="A74" s="169"/>
      <c r="B74" s="170"/>
      <c r="C74" s="169"/>
      <c r="D74" s="170"/>
      <c r="E74" s="170"/>
      <c r="F74" s="170"/>
      <c r="G74" s="170"/>
      <c r="H74" s="171"/>
      <c r="I74" s="170"/>
      <c r="J74" s="172"/>
    </row>
    <row r="75" spans="1:12" x14ac:dyDescent="0.2">
      <c r="A75" s="141" t="s">
        <v>7</v>
      </c>
      <c r="B75" s="149"/>
      <c r="C75" s="142">
        <f>D19</f>
        <v>62</v>
      </c>
      <c r="D75" s="142" t="s">
        <v>49</v>
      </c>
      <c r="E75" s="143"/>
      <c r="F75" s="143"/>
      <c r="G75" s="158"/>
      <c r="H75" s="173"/>
      <c r="I75" s="160"/>
      <c r="J75" s="172"/>
    </row>
    <row r="76" spans="1:12" x14ac:dyDescent="0.2">
      <c r="A76" s="153"/>
      <c r="B76" s="151"/>
      <c r="C76" s="161"/>
      <c r="D76" s="151"/>
      <c r="E76" s="151"/>
      <c r="F76" s="151"/>
      <c r="G76" s="151"/>
      <c r="H76" s="152"/>
      <c r="I76" s="163"/>
      <c r="J76" s="172"/>
    </row>
    <row r="77" spans="1:12" x14ac:dyDescent="0.2">
      <c r="A77" s="169">
        <f>B56</f>
        <v>771</v>
      </c>
      <c r="B77" s="151" t="s">
        <v>3</v>
      </c>
      <c r="C77" s="161" t="s">
        <v>2</v>
      </c>
      <c r="D77" s="165">
        <f>D8</f>
        <v>125</v>
      </c>
      <c r="E77" s="161" t="s">
        <v>33</v>
      </c>
      <c r="F77" s="151"/>
      <c r="G77" s="151"/>
      <c r="H77" s="152"/>
      <c r="I77" s="163"/>
      <c r="J77" s="172"/>
    </row>
    <row r="78" spans="1:12" x14ac:dyDescent="0.2">
      <c r="A78" s="175">
        <f>D19</f>
        <v>62</v>
      </c>
      <c r="B78" s="145" t="s">
        <v>3</v>
      </c>
      <c r="C78" s="166" t="s">
        <v>2</v>
      </c>
      <c r="D78" s="166" t="s">
        <v>0</v>
      </c>
      <c r="E78" s="166" t="s">
        <v>33</v>
      </c>
      <c r="F78" s="145"/>
      <c r="G78" s="145" t="s">
        <v>4</v>
      </c>
      <c r="H78" s="146">
        <f>A78*D77/A77</f>
        <v>10.051880674448768</v>
      </c>
      <c r="I78" s="167" t="s">
        <v>33</v>
      </c>
      <c r="J78" s="190">
        <v>12</v>
      </c>
    </row>
    <row r="79" spans="1:12" x14ac:dyDescent="0.2">
      <c r="A79" s="161"/>
      <c r="B79" s="151"/>
      <c r="C79" s="161"/>
      <c r="D79" s="161"/>
      <c r="E79" s="161"/>
      <c r="F79" s="151"/>
      <c r="G79" s="151"/>
      <c r="H79" s="152"/>
      <c r="I79" s="161"/>
      <c r="J79" s="172"/>
    </row>
    <row r="80" spans="1:12" x14ac:dyDescent="0.2">
      <c r="A80" s="141" t="s">
        <v>13</v>
      </c>
      <c r="B80" s="142"/>
      <c r="C80" s="142">
        <f>D21</f>
        <v>22</v>
      </c>
      <c r="D80" s="142" t="s">
        <v>49</v>
      </c>
      <c r="E80" s="143"/>
      <c r="F80" s="143"/>
      <c r="G80" s="158"/>
      <c r="H80" s="173"/>
      <c r="I80" s="160"/>
      <c r="J80" s="172"/>
    </row>
    <row r="81" spans="1:11" x14ac:dyDescent="0.2">
      <c r="A81" s="153"/>
      <c r="B81" s="154"/>
      <c r="C81" s="154"/>
      <c r="D81" s="154"/>
      <c r="E81" s="155"/>
      <c r="F81" s="155"/>
      <c r="G81" s="151"/>
      <c r="H81" s="152"/>
      <c r="I81" s="163"/>
      <c r="J81" s="172"/>
    </row>
    <row r="82" spans="1:11" x14ac:dyDescent="0.2">
      <c r="A82" s="164">
        <f>D56</f>
        <v>778</v>
      </c>
      <c r="B82" s="151" t="s">
        <v>3</v>
      </c>
      <c r="C82" s="161" t="s">
        <v>2</v>
      </c>
      <c r="D82" s="165">
        <f>D8</f>
        <v>125</v>
      </c>
      <c r="E82" s="161" t="s">
        <v>33</v>
      </c>
      <c r="F82" s="151"/>
      <c r="G82" s="151"/>
      <c r="H82" s="152"/>
      <c r="I82" s="163"/>
      <c r="J82" s="172"/>
    </row>
    <row r="83" spans="1:11" x14ac:dyDescent="0.2">
      <c r="A83" s="144">
        <f>D21</f>
        <v>22</v>
      </c>
      <c r="B83" s="145" t="s">
        <v>3</v>
      </c>
      <c r="C83" s="166" t="s">
        <v>2</v>
      </c>
      <c r="D83" s="166" t="s">
        <v>0</v>
      </c>
      <c r="E83" s="166" t="s">
        <v>33</v>
      </c>
      <c r="F83" s="145"/>
      <c r="G83" s="145" t="s">
        <v>4</v>
      </c>
      <c r="H83" s="146">
        <f>A83*D82/A82</f>
        <v>3.5347043701799485</v>
      </c>
      <c r="I83" s="167" t="s">
        <v>33</v>
      </c>
      <c r="J83" s="168">
        <v>4</v>
      </c>
    </row>
    <row r="84" spans="1:11" x14ac:dyDescent="0.2">
      <c r="A84" s="169"/>
      <c r="B84" s="170"/>
      <c r="C84" s="169"/>
      <c r="D84" s="170"/>
      <c r="E84" s="170"/>
      <c r="F84" s="170"/>
      <c r="G84" s="170"/>
      <c r="H84" s="171"/>
      <c r="I84" s="170"/>
      <c r="J84" s="172"/>
    </row>
    <row r="85" spans="1:11" x14ac:dyDescent="0.2">
      <c r="A85" s="141" t="s">
        <v>14</v>
      </c>
      <c r="B85" s="149"/>
      <c r="C85" s="149">
        <f>D22</f>
        <v>19</v>
      </c>
      <c r="D85" s="142" t="s">
        <v>49</v>
      </c>
      <c r="E85" s="143"/>
      <c r="F85" s="143"/>
      <c r="G85" s="158"/>
      <c r="H85" s="173"/>
      <c r="I85" s="160"/>
      <c r="J85" s="172"/>
    </row>
    <row r="86" spans="1:11" x14ac:dyDescent="0.2">
      <c r="A86" s="153"/>
      <c r="B86" s="151"/>
      <c r="C86" s="161"/>
      <c r="D86" s="151"/>
      <c r="E86" s="151"/>
      <c r="F86" s="151"/>
      <c r="G86" s="151"/>
      <c r="H86" s="152"/>
      <c r="I86" s="163"/>
      <c r="J86" s="172"/>
    </row>
    <row r="87" spans="1:11" x14ac:dyDescent="0.2">
      <c r="A87" s="164">
        <f>D56</f>
        <v>778</v>
      </c>
      <c r="B87" s="151" t="s">
        <v>3</v>
      </c>
      <c r="C87" s="161" t="s">
        <v>2</v>
      </c>
      <c r="D87" s="165">
        <f>D8</f>
        <v>125</v>
      </c>
      <c r="E87" s="161" t="s">
        <v>33</v>
      </c>
      <c r="F87" s="151"/>
      <c r="G87" s="151"/>
      <c r="H87" s="152"/>
      <c r="I87" s="163"/>
      <c r="J87" s="172"/>
    </row>
    <row r="88" spans="1:11" x14ac:dyDescent="0.2">
      <c r="A88" s="175">
        <f>D22</f>
        <v>19</v>
      </c>
      <c r="B88" s="145" t="s">
        <v>3</v>
      </c>
      <c r="C88" s="166" t="s">
        <v>2</v>
      </c>
      <c r="D88" s="166" t="s">
        <v>0</v>
      </c>
      <c r="E88" s="166" t="s">
        <v>33</v>
      </c>
      <c r="F88" s="145"/>
      <c r="G88" s="145" t="s">
        <v>4</v>
      </c>
      <c r="H88" s="146">
        <f>A88*D87/A87</f>
        <v>3.0526992287917736</v>
      </c>
      <c r="I88" s="167" t="s">
        <v>33</v>
      </c>
      <c r="J88" s="168">
        <v>3</v>
      </c>
      <c r="K88" s="77"/>
    </row>
    <row r="89" spans="1:11" x14ac:dyDescent="0.2">
      <c r="A89" s="169"/>
      <c r="B89" s="170"/>
      <c r="C89" s="169"/>
      <c r="D89" s="170"/>
      <c r="E89" s="170"/>
      <c r="F89" s="170"/>
      <c r="G89" s="170"/>
      <c r="H89" s="171"/>
      <c r="I89" s="170"/>
      <c r="J89" s="172"/>
    </row>
    <row r="90" spans="1:11" x14ac:dyDescent="0.2">
      <c r="A90" s="141" t="s">
        <v>15</v>
      </c>
      <c r="B90" s="149"/>
      <c r="C90" s="149">
        <f>D23</f>
        <v>22</v>
      </c>
      <c r="D90" s="142" t="s">
        <v>49</v>
      </c>
      <c r="E90" s="143"/>
      <c r="F90" s="143"/>
      <c r="G90" s="158"/>
      <c r="H90" s="173"/>
      <c r="I90" s="160"/>
      <c r="J90" s="172"/>
    </row>
    <row r="91" spans="1:11" x14ac:dyDescent="0.2">
      <c r="A91" s="153"/>
      <c r="B91" s="151"/>
      <c r="C91" s="161"/>
      <c r="D91" s="151"/>
      <c r="E91" s="151"/>
      <c r="F91" s="151"/>
      <c r="G91" s="151"/>
      <c r="H91" s="152"/>
      <c r="I91" s="163"/>
      <c r="J91" s="172"/>
    </row>
    <row r="92" spans="1:11" x14ac:dyDescent="0.2">
      <c r="A92" s="164">
        <f>D56</f>
        <v>778</v>
      </c>
      <c r="B92" s="151" t="s">
        <v>3</v>
      </c>
      <c r="C92" s="161" t="s">
        <v>2</v>
      </c>
      <c r="D92" s="165">
        <f>D8</f>
        <v>125</v>
      </c>
      <c r="E92" s="161" t="s">
        <v>33</v>
      </c>
      <c r="F92" s="151"/>
      <c r="G92" s="151"/>
      <c r="H92" s="152"/>
      <c r="I92" s="163"/>
      <c r="J92" s="172"/>
    </row>
    <row r="93" spans="1:11" x14ac:dyDescent="0.2">
      <c r="A93" s="175">
        <f>D23</f>
        <v>22</v>
      </c>
      <c r="B93" s="145" t="s">
        <v>3</v>
      </c>
      <c r="C93" s="166" t="s">
        <v>2</v>
      </c>
      <c r="D93" s="166" t="s">
        <v>0</v>
      </c>
      <c r="E93" s="166" t="s">
        <v>33</v>
      </c>
      <c r="F93" s="145"/>
      <c r="G93" s="145" t="s">
        <v>4</v>
      </c>
      <c r="H93" s="146">
        <f>A93*D92/A92</f>
        <v>3.5347043701799485</v>
      </c>
      <c r="I93" s="167" t="s">
        <v>33</v>
      </c>
      <c r="J93" s="168">
        <v>4</v>
      </c>
    </row>
    <row r="94" spans="1:11" x14ac:dyDescent="0.2">
      <c r="A94" s="161"/>
      <c r="B94" s="151"/>
      <c r="C94" s="161"/>
      <c r="D94" s="161"/>
      <c r="E94" s="161"/>
      <c r="F94" s="151"/>
      <c r="G94" s="151"/>
      <c r="H94" s="152"/>
      <c r="I94" s="161"/>
      <c r="J94" s="172"/>
    </row>
    <row r="95" spans="1:11" x14ac:dyDescent="0.2">
      <c r="A95" s="141" t="s">
        <v>10</v>
      </c>
      <c r="B95" s="142"/>
      <c r="C95" s="142">
        <f>D25</f>
        <v>50</v>
      </c>
      <c r="D95" s="142" t="s">
        <v>49</v>
      </c>
      <c r="E95" s="143"/>
      <c r="F95" s="143"/>
      <c r="G95" s="158"/>
      <c r="H95" s="173"/>
      <c r="I95" s="160"/>
      <c r="J95" s="172"/>
    </row>
    <row r="96" spans="1:11" x14ac:dyDescent="0.2">
      <c r="A96" s="153"/>
      <c r="B96" s="151"/>
      <c r="C96" s="161"/>
      <c r="D96" s="151"/>
      <c r="E96" s="151"/>
      <c r="F96" s="151"/>
      <c r="G96" s="151"/>
      <c r="H96" s="152"/>
      <c r="I96" s="163"/>
      <c r="J96" s="172"/>
    </row>
    <row r="97" spans="1:13" x14ac:dyDescent="0.2">
      <c r="A97" s="164">
        <f>D56</f>
        <v>778</v>
      </c>
      <c r="B97" s="151" t="s">
        <v>3</v>
      </c>
      <c r="C97" s="161" t="s">
        <v>2</v>
      </c>
      <c r="D97" s="165">
        <f>D8</f>
        <v>125</v>
      </c>
      <c r="E97" s="161" t="s">
        <v>33</v>
      </c>
      <c r="F97" s="151"/>
      <c r="G97" s="151"/>
      <c r="H97" s="152"/>
      <c r="I97" s="163"/>
      <c r="J97" s="172"/>
    </row>
    <row r="98" spans="1:13" x14ac:dyDescent="0.2">
      <c r="A98" s="144">
        <f>D25</f>
        <v>50</v>
      </c>
      <c r="B98" s="145" t="s">
        <v>3</v>
      </c>
      <c r="C98" s="166" t="s">
        <v>2</v>
      </c>
      <c r="D98" s="166" t="s">
        <v>0</v>
      </c>
      <c r="E98" s="166" t="s">
        <v>33</v>
      </c>
      <c r="F98" s="145"/>
      <c r="G98" s="145" t="s">
        <v>4</v>
      </c>
      <c r="H98" s="146">
        <f>A98*D97/A97</f>
        <v>8.033419023136247</v>
      </c>
      <c r="I98" s="167" t="s">
        <v>33</v>
      </c>
      <c r="J98" s="190">
        <v>9</v>
      </c>
    </row>
    <row r="99" spans="1:13" x14ac:dyDescent="0.2">
      <c r="A99" s="169"/>
      <c r="B99" s="170"/>
      <c r="C99" s="169"/>
      <c r="D99" s="170"/>
      <c r="E99" s="170"/>
      <c r="F99" s="170"/>
      <c r="G99" s="170"/>
      <c r="H99" s="171"/>
      <c r="I99" s="170"/>
      <c r="J99" s="172"/>
    </row>
    <row r="100" spans="1:13" x14ac:dyDescent="0.2">
      <c r="A100" s="141" t="s">
        <v>11</v>
      </c>
      <c r="B100" s="149"/>
      <c r="C100" s="149">
        <f>D26</f>
        <v>49</v>
      </c>
      <c r="D100" s="142" t="s">
        <v>49</v>
      </c>
      <c r="E100" s="143"/>
      <c r="F100" s="143"/>
      <c r="G100" s="158"/>
      <c r="H100" s="173"/>
      <c r="I100" s="160"/>
      <c r="J100" s="172"/>
    </row>
    <row r="101" spans="1:13" x14ac:dyDescent="0.2">
      <c r="A101" s="153"/>
      <c r="B101" s="151"/>
      <c r="C101" s="161"/>
      <c r="D101" s="151"/>
      <c r="E101" s="151"/>
      <c r="F101" s="151"/>
      <c r="G101" s="151"/>
      <c r="H101" s="152"/>
      <c r="I101" s="163"/>
      <c r="J101" s="172"/>
    </row>
    <row r="102" spans="1:13" x14ac:dyDescent="0.2">
      <c r="A102" s="164">
        <f>D56</f>
        <v>778</v>
      </c>
      <c r="B102" s="151" t="s">
        <v>3</v>
      </c>
      <c r="C102" s="161" t="s">
        <v>2</v>
      </c>
      <c r="D102" s="165">
        <f>D8</f>
        <v>125</v>
      </c>
      <c r="E102" s="161" t="s">
        <v>33</v>
      </c>
      <c r="F102" s="151"/>
      <c r="G102" s="151"/>
      <c r="H102" s="152"/>
      <c r="I102" s="163"/>
      <c r="J102" s="172"/>
    </row>
    <row r="103" spans="1:13" x14ac:dyDescent="0.2">
      <c r="A103" s="175">
        <f>D26</f>
        <v>49</v>
      </c>
      <c r="B103" s="145" t="s">
        <v>3</v>
      </c>
      <c r="C103" s="166" t="s">
        <v>2</v>
      </c>
      <c r="D103" s="166" t="s">
        <v>0</v>
      </c>
      <c r="E103" s="166" t="s">
        <v>33</v>
      </c>
      <c r="F103" s="145"/>
      <c r="G103" s="145" t="s">
        <v>4</v>
      </c>
      <c r="H103" s="146">
        <f>A103*D102/A102</f>
        <v>7.8727506426735214</v>
      </c>
      <c r="I103" s="167" t="s">
        <v>33</v>
      </c>
      <c r="J103" s="168">
        <v>8</v>
      </c>
    </row>
    <row r="104" spans="1:13" x14ac:dyDescent="0.2">
      <c r="A104" s="169"/>
      <c r="B104" s="170"/>
      <c r="C104" s="169"/>
      <c r="D104" s="170"/>
      <c r="E104" s="170"/>
      <c r="F104" s="170"/>
      <c r="G104" s="170"/>
      <c r="H104" s="171"/>
      <c r="I104" s="170"/>
      <c r="J104" s="172"/>
    </row>
    <row r="105" spans="1:13" x14ac:dyDescent="0.2">
      <c r="A105" s="141" t="s">
        <v>12</v>
      </c>
      <c r="B105" s="149"/>
      <c r="C105" s="149">
        <f>D27</f>
        <v>48</v>
      </c>
      <c r="D105" s="142" t="s">
        <v>49</v>
      </c>
      <c r="E105" s="143"/>
      <c r="F105" s="143"/>
      <c r="G105" s="158"/>
      <c r="H105" s="173"/>
      <c r="I105" s="160"/>
      <c r="J105" s="172"/>
    </row>
    <row r="106" spans="1:13" x14ac:dyDescent="0.2">
      <c r="A106" s="153"/>
      <c r="B106" s="151"/>
      <c r="C106" s="161"/>
      <c r="D106" s="151"/>
      <c r="E106" s="151"/>
      <c r="F106" s="151"/>
      <c r="G106" s="151"/>
      <c r="H106" s="152"/>
      <c r="I106" s="163"/>
      <c r="J106" s="172"/>
    </row>
    <row r="107" spans="1:13" x14ac:dyDescent="0.2">
      <c r="A107" s="164">
        <f>D56</f>
        <v>778</v>
      </c>
      <c r="B107" s="151" t="s">
        <v>3</v>
      </c>
      <c r="C107" s="161" t="s">
        <v>2</v>
      </c>
      <c r="D107" s="165">
        <f>D8</f>
        <v>125</v>
      </c>
      <c r="E107" s="161" t="s">
        <v>33</v>
      </c>
      <c r="F107" s="151"/>
      <c r="G107" s="151"/>
      <c r="H107" s="152"/>
      <c r="I107" s="163"/>
      <c r="J107" s="172"/>
    </row>
    <row r="108" spans="1:13" x14ac:dyDescent="0.2">
      <c r="A108" s="175">
        <f>D27</f>
        <v>48</v>
      </c>
      <c r="B108" s="145" t="s">
        <v>3</v>
      </c>
      <c r="C108" s="166" t="s">
        <v>2</v>
      </c>
      <c r="D108" s="166" t="s">
        <v>0</v>
      </c>
      <c r="E108" s="166" t="s">
        <v>33</v>
      </c>
      <c r="F108" s="145"/>
      <c r="G108" s="145" t="s">
        <v>4</v>
      </c>
      <c r="H108" s="150">
        <f>A108*D107/A107</f>
        <v>7.7120822622107967</v>
      </c>
      <c r="I108" s="176" t="s">
        <v>33</v>
      </c>
      <c r="J108" s="168">
        <v>8</v>
      </c>
      <c r="K108" s="76"/>
      <c r="L108" s="7"/>
      <c r="M108" s="7"/>
    </row>
    <row r="109" spans="1:13" x14ac:dyDescent="0.2">
      <c r="A109" s="169"/>
      <c r="B109" s="170"/>
      <c r="C109" s="169"/>
      <c r="D109" s="170"/>
      <c r="E109" s="170"/>
      <c r="F109" s="170"/>
      <c r="G109" s="170"/>
      <c r="H109" s="171"/>
      <c r="I109" s="170"/>
      <c r="J109" s="172"/>
    </row>
    <row r="110" spans="1:13" x14ac:dyDescent="0.2">
      <c r="A110" s="169"/>
      <c r="B110" s="170"/>
      <c r="C110" s="169"/>
      <c r="D110" s="170"/>
      <c r="E110" s="170"/>
      <c r="F110" s="170"/>
      <c r="G110" s="170"/>
      <c r="H110" s="171"/>
      <c r="I110" s="170"/>
      <c r="J110" s="172"/>
    </row>
    <row r="111" spans="1:13" x14ac:dyDescent="0.2">
      <c r="A111" s="141" t="s">
        <v>6</v>
      </c>
      <c r="B111" s="142"/>
      <c r="C111" s="142">
        <f>D29</f>
        <v>15</v>
      </c>
      <c r="D111" s="142" t="s">
        <v>49</v>
      </c>
      <c r="E111" s="143"/>
      <c r="F111" s="143"/>
      <c r="G111" s="158"/>
      <c r="H111" s="173"/>
      <c r="I111" s="160"/>
      <c r="J111" s="172"/>
    </row>
    <row r="112" spans="1:13" x14ac:dyDescent="0.2">
      <c r="A112" s="153"/>
      <c r="B112" s="151"/>
      <c r="C112" s="161"/>
      <c r="D112" s="151"/>
      <c r="E112" s="151"/>
      <c r="F112" s="151"/>
      <c r="G112" s="151"/>
      <c r="H112" s="152"/>
      <c r="I112" s="163"/>
      <c r="J112" s="172"/>
    </row>
    <row r="113" spans="1:10" x14ac:dyDescent="0.2">
      <c r="A113" s="164">
        <f>D56</f>
        <v>778</v>
      </c>
      <c r="B113" s="151" t="s">
        <v>3</v>
      </c>
      <c r="C113" s="161" t="s">
        <v>2</v>
      </c>
      <c r="D113" s="165">
        <f>D8</f>
        <v>125</v>
      </c>
      <c r="E113" s="161" t="s">
        <v>33</v>
      </c>
      <c r="F113" s="151"/>
      <c r="G113" s="151"/>
      <c r="H113" s="152"/>
      <c r="I113" s="163"/>
      <c r="J113" s="172"/>
    </row>
    <row r="114" spans="1:10" x14ac:dyDescent="0.2">
      <c r="A114" s="144">
        <f>D29</f>
        <v>15</v>
      </c>
      <c r="B114" s="145" t="s">
        <v>3</v>
      </c>
      <c r="C114" s="166" t="s">
        <v>2</v>
      </c>
      <c r="D114" s="166" t="s">
        <v>0</v>
      </c>
      <c r="E114" s="166" t="s">
        <v>33</v>
      </c>
      <c r="F114" s="145"/>
      <c r="G114" s="145" t="s">
        <v>4</v>
      </c>
      <c r="H114" s="146">
        <f>A114*D113/A113</f>
        <v>2.4100257069408739</v>
      </c>
      <c r="I114" s="167" t="s">
        <v>33</v>
      </c>
      <c r="J114" s="168">
        <v>2</v>
      </c>
    </row>
    <row r="115" spans="1:10" x14ac:dyDescent="0.2">
      <c r="A115" s="169"/>
      <c r="B115" s="170"/>
      <c r="C115" s="169"/>
      <c r="D115" s="170"/>
      <c r="E115" s="170"/>
      <c r="F115" s="170"/>
      <c r="G115" s="170"/>
      <c r="H115" s="171"/>
      <c r="I115" s="170"/>
      <c r="J115" s="172"/>
    </row>
    <row r="116" spans="1:10" x14ac:dyDescent="0.2">
      <c r="A116" s="141" t="s">
        <v>8</v>
      </c>
      <c r="B116" s="149"/>
      <c r="C116" s="142">
        <f>D30</f>
        <v>17</v>
      </c>
      <c r="D116" s="142" t="s">
        <v>49</v>
      </c>
      <c r="E116" s="143"/>
      <c r="F116" s="143"/>
      <c r="G116" s="158"/>
      <c r="H116" s="173"/>
      <c r="I116" s="160"/>
      <c r="J116" s="172"/>
    </row>
    <row r="117" spans="1:10" x14ac:dyDescent="0.2">
      <c r="A117" s="153"/>
      <c r="B117" s="151"/>
      <c r="C117" s="161"/>
      <c r="D117" s="151"/>
      <c r="E117" s="151"/>
      <c r="F117" s="151"/>
      <c r="G117" s="151"/>
      <c r="H117" s="152"/>
      <c r="I117" s="163"/>
      <c r="J117" s="172"/>
    </row>
    <row r="118" spans="1:10" x14ac:dyDescent="0.2">
      <c r="A118" s="164">
        <f>D56</f>
        <v>778</v>
      </c>
      <c r="B118" s="151" t="s">
        <v>3</v>
      </c>
      <c r="C118" s="161" t="s">
        <v>2</v>
      </c>
      <c r="D118" s="165">
        <f>D8</f>
        <v>125</v>
      </c>
      <c r="E118" s="161" t="s">
        <v>33</v>
      </c>
      <c r="F118" s="151"/>
      <c r="G118" s="151"/>
      <c r="H118" s="152"/>
      <c r="I118" s="163"/>
      <c r="J118" s="172"/>
    </row>
    <row r="119" spans="1:10" x14ac:dyDescent="0.2">
      <c r="A119" s="175">
        <f>D30</f>
        <v>17</v>
      </c>
      <c r="B119" s="145" t="s">
        <v>3</v>
      </c>
      <c r="C119" s="166" t="s">
        <v>2</v>
      </c>
      <c r="D119" s="166" t="s">
        <v>0</v>
      </c>
      <c r="E119" s="166" t="s">
        <v>33</v>
      </c>
      <c r="F119" s="145"/>
      <c r="G119" s="145" t="s">
        <v>4</v>
      </c>
      <c r="H119" s="146">
        <f>A119*D118/A118</f>
        <v>2.7313624678663238</v>
      </c>
      <c r="I119" s="167" t="s">
        <v>33</v>
      </c>
      <c r="J119" s="168">
        <v>3</v>
      </c>
    </row>
    <row r="120" spans="1:10" x14ac:dyDescent="0.2">
      <c r="A120" s="169"/>
      <c r="B120" s="170"/>
      <c r="C120" s="169"/>
      <c r="D120" s="170"/>
      <c r="E120" s="170"/>
      <c r="F120" s="170"/>
      <c r="G120" s="170"/>
      <c r="H120" s="171"/>
      <c r="I120" s="170"/>
      <c r="J120" s="172"/>
    </row>
    <row r="121" spans="1:10" x14ac:dyDescent="0.2">
      <c r="A121" s="141" t="s">
        <v>9</v>
      </c>
      <c r="B121" s="149"/>
      <c r="C121" s="142">
        <f>D31</f>
        <v>15</v>
      </c>
      <c r="D121" s="142" t="s">
        <v>49</v>
      </c>
      <c r="E121" s="143"/>
      <c r="F121" s="143"/>
      <c r="G121" s="158"/>
      <c r="H121" s="173"/>
      <c r="I121" s="160"/>
      <c r="J121" s="172"/>
    </row>
    <row r="122" spans="1:10" x14ac:dyDescent="0.2">
      <c r="A122" s="153"/>
      <c r="B122" s="151"/>
      <c r="C122" s="161"/>
      <c r="D122" s="151"/>
      <c r="E122" s="151"/>
      <c r="F122" s="151"/>
      <c r="G122" s="151"/>
      <c r="H122" s="152"/>
      <c r="I122" s="163"/>
      <c r="J122" s="172"/>
    </row>
    <row r="123" spans="1:10" x14ac:dyDescent="0.2">
      <c r="A123" s="164">
        <f>D56</f>
        <v>778</v>
      </c>
      <c r="B123" s="151" t="s">
        <v>3</v>
      </c>
      <c r="C123" s="161" t="s">
        <v>2</v>
      </c>
      <c r="D123" s="165">
        <f>D8</f>
        <v>125</v>
      </c>
      <c r="E123" s="161" t="s">
        <v>33</v>
      </c>
      <c r="F123" s="151"/>
      <c r="G123" s="151"/>
      <c r="H123" s="152"/>
      <c r="I123" s="163"/>
      <c r="J123" s="172"/>
    </row>
    <row r="124" spans="1:10" x14ac:dyDescent="0.2">
      <c r="A124" s="175">
        <f>D31</f>
        <v>15</v>
      </c>
      <c r="B124" s="145" t="s">
        <v>3</v>
      </c>
      <c r="C124" s="166" t="s">
        <v>2</v>
      </c>
      <c r="D124" s="166" t="s">
        <v>0</v>
      </c>
      <c r="E124" s="166" t="s">
        <v>33</v>
      </c>
      <c r="F124" s="145"/>
      <c r="G124" s="145" t="s">
        <v>4</v>
      </c>
      <c r="H124" s="146">
        <f>A124*D123/A123</f>
        <v>2.4100257069408739</v>
      </c>
      <c r="I124" s="167" t="s">
        <v>33</v>
      </c>
      <c r="J124" s="190">
        <v>1</v>
      </c>
    </row>
    <row r="125" spans="1:10" x14ac:dyDescent="0.2">
      <c r="A125" s="169"/>
      <c r="B125" s="170"/>
      <c r="C125" s="169"/>
      <c r="D125" s="170"/>
      <c r="E125" s="170"/>
      <c r="F125" s="170"/>
      <c r="G125" s="170"/>
      <c r="H125" s="171"/>
      <c r="I125" s="170"/>
      <c r="J125" s="172"/>
    </row>
    <row r="126" spans="1:10" x14ac:dyDescent="0.2">
      <c r="A126" s="141" t="s">
        <v>63</v>
      </c>
      <c r="B126" s="142"/>
      <c r="C126" s="142">
        <f>D33</f>
        <v>22</v>
      </c>
      <c r="D126" s="142" t="s">
        <v>49</v>
      </c>
      <c r="E126" s="143"/>
      <c r="F126" s="143"/>
      <c r="G126" s="158"/>
      <c r="H126" s="173"/>
      <c r="I126" s="160"/>
      <c r="J126" s="172"/>
    </row>
    <row r="127" spans="1:10" x14ac:dyDescent="0.2">
      <c r="A127" s="153"/>
      <c r="B127" s="151"/>
      <c r="C127" s="161"/>
      <c r="D127" s="151"/>
      <c r="E127" s="151"/>
      <c r="F127" s="151"/>
      <c r="G127" s="151"/>
      <c r="H127" s="152"/>
      <c r="I127" s="163"/>
      <c r="J127" s="172"/>
    </row>
    <row r="128" spans="1:10" x14ac:dyDescent="0.2">
      <c r="A128" s="164">
        <f>D56</f>
        <v>778</v>
      </c>
      <c r="B128" s="151" t="s">
        <v>3</v>
      </c>
      <c r="C128" s="161" t="s">
        <v>2</v>
      </c>
      <c r="D128" s="165">
        <f>D8</f>
        <v>125</v>
      </c>
      <c r="E128" s="161" t="s">
        <v>33</v>
      </c>
      <c r="F128" s="151"/>
      <c r="G128" s="151"/>
      <c r="H128" s="152"/>
      <c r="I128" s="163"/>
      <c r="J128" s="172"/>
    </row>
    <row r="129" spans="1:13" x14ac:dyDescent="0.2">
      <c r="A129" s="144">
        <f>D33</f>
        <v>22</v>
      </c>
      <c r="B129" s="145" t="s">
        <v>3</v>
      </c>
      <c r="C129" s="166" t="s">
        <v>2</v>
      </c>
      <c r="D129" s="166" t="s">
        <v>0</v>
      </c>
      <c r="E129" s="166" t="s">
        <v>33</v>
      </c>
      <c r="F129" s="145"/>
      <c r="G129" s="145" t="s">
        <v>4</v>
      </c>
      <c r="H129" s="146">
        <f>A129*D128/A128</f>
        <v>3.5347043701799485</v>
      </c>
      <c r="I129" s="167" t="s">
        <v>33</v>
      </c>
      <c r="J129" s="190">
        <v>5</v>
      </c>
    </row>
    <row r="130" spans="1:13" x14ac:dyDescent="0.2">
      <c r="A130" s="169"/>
      <c r="B130" s="170"/>
      <c r="C130" s="169"/>
      <c r="D130" s="170"/>
      <c r="E130" s="170"/>
      <c r="F130" s="170"/>
      <c r="G130" s="170"/>
      <c r="H130" s="171"/>
      <c r="I130" s="170"/>
      <c r="J130" s="172"/>
    </row>
    <row r="131" spans="1:13" x14ac:dyDescent="0.2">
      <c r="A131" s="141" t="s">
        <v>64</v>
      </c>
      <c r="B131" s="149"/>
      <c r="C131" s="149">
        <f>D34</f>
        <v>19</v>
      </c>
      <c r="D131" s="142" t="s">
        <v>49</v>
      </c>
      <c r="E131" s="143"/>
      <c r="F131" s="143"/>
      <c r="G131" s="158"/>
      <c r="H131" s="173"/>
      <c r="I131" s="160"/>
      <c r="J131" s="172"/>
    </row>
    <row r="132" spans="1:13" x14ac:dyDescent="0.2">
      <c r="A132" s="153"/>
      <c r="B132" s="151"/>
      <c r="C132" s="161"/>
      <c r="D132" s="151"/>
      <c r="E132" s="151"/>
      <c r="F132" s="151"/>
      <c r="G132" s="151"/>
      <c r="H132" s="152"/>
      <c r="I132" s="163"/>
      <c r="J132" s="172"/>
    </row>
    <row r="133" spans="1:13" x14ac:dyDescent="0.2">
      <c r="A133" s="164">
        <f>D56</f>
        <v>778</v>
      </c>
      <c r="B133" s="151" t="s">
        <v>3</v>
      </c>
      <c r="C133" s="161" t="s">
        <v>2</v>
      </c>
      <c r="D133" s="165">
        <f>D8</f>
        <v>125</v>
      </c>
      <c r="E133" s="161" t="s">
        <v>33</v>
      </c>
      <c r="F133" s="151"/>
      <c r="G133" s="151"/>
      <c r="H133" s="152"/>
      <c r="I133" s="163"/>
      <c r="J133" s="172"/>
    </row>
    <row r="134" spans="1:13" x14ac:dyDescent="0.2">
      <c r="A134" s="175">
        <f>D34</f>
        <v>19</v>
      </c>
      <c r="B134" s="145" t="s">
        <v>3</v>
      </c>
      <c r="C134" s="166" t="s">
        <v>2</v>
      </c>
      <c r="D134" s="166" t="s">
        <v>0</v>
      </c>
      <c r="E134" s="166" t="s">
        <v>33</v>
      </c>
      <c r="F134" s="145"/>
      <c r="G134" s="145" t="s">
        <v>4</v>
      </c>
      <c r="H134" s="150">
        <f>A134*D133/A133</f>
        <v>3.0526992287917736</v>
      </c>
      <c r="I134" s="176" t="s">
        <v>33</v>
      </c>
      <c r="J134" s="190">
        <v>2</v>
      </c>
      <c r="M134" s="7"/>
    </row>
    <row r="135" spans="1:13" x14ac:dyDescent="0.2">
      <c r="A135" s="169"/>
      <c r="B135" s="170"/>
      <c r="C135" s="169"/>
      <c r="D135" s="170"/>
      <c r="E135" s="170"/>
      <c r="F135" s="170"/>
      <c r="G135" s="170"/>
      <c r="H135" s="171"/>
      <c r="I135" s="170"/>
      <c r="J135" s="172"/>
    </row>
    <row r="136" spans="1:13" x14ac:dyDescent="0.2">
      <c r="A136" s="141" t="s">
        <v>65</v>
      </c>
      <c r="B136" s="149"/>
      <c r="C136" s="149">
        <f>D35</f>
        <v>28</v>
      </c>
      <c r="D136" s="142" t="s">
        <v>49</v>
      </c>
      <c r="E136" s="143"/>
      <c r="F136" s="143"/>
      <c r="G136" s="158"/>
      <c r="H136" s="173"/>
      <c r="I136" s="160"/>
      <c r="J136" s="172"/>
    </row>
    <row r="137" spans="1:13" x14ac:dyDescent="0.2">
      <c r="A137" s="153"/>
      <c r="B137" s="151"/>
      <c r="C137" s="161"/>
      <c r="D137" s="151"/>
      <c r="E137" s="151"/>
      <c r="F137" s="151"/>
      <c r="G137" s="151"/>
      <c r="H137" s="152"/>
      <c r="I137" s="163"/>
      <c r="J137" s="172"/>
    </row>
    <row r="138" spans="1:13" x14ac:dyDescent="0.2">
      <c r="A138" s="164">
        <f>D56</f>
        <v>778</v>
      </c>
      <c r="B138" s="151" t="s">
        <v>3</v>
      </c>
      <c r="C138" s="161" t="s">
        <v>2</v>
      </c>
      <c r="D138" s="165">
        <f>D8</f>
        <v>125</v>
      </c>
      <c r="E138" s="161" t="s">
        <v>33</v>
      </c>
      <c r="F138" s="151"/>
      <c r="G138" s="151"/>
      <c r="H138" s="152"/>
      <c r="I138" s="163"/>
      <c r="J138" s="172"/>
    </row>
    <row r="139" spans="1:13" x14ac:dyDescent="0.2">
      <c r="A139" s="175">
        <f>D35</f>
        <v>28</v>
      </c>
      <c r="B139" s="145" t="s">
        <v>3</v>
      </c>
      <c r="C139" s="166" t="s">
        <v>2</v>
      </c>
      <c r="D139" s="166" t="s">
        <v>0</v>
      </c>
      <c r="E139" s="166" t="s">
        <v>33</v>
      </c>
      <c r="F139" s="145"/>
      <c r="G139" s="145" t="s">
        <v>4</v>
      </c>
      <c r="H139" s="150">
        <f>A139*D138/A138</f>
        <v>4.4987146529562985</v>
      </c>
      <c r="I139" s="167" t="s">
        <v>33</v>
      </c>
      <c r="J139" s="190">
        <v>4</v>
      </c>
    </row>
    <row r="140" spans="1:13" x14ac:dyDescent="0.2">
      <c r="A140" s="169"/>
      <c r="B140" s="170"/>
      <c r="C140" s="169"/>
      <c r="D140" s="170"/>
      <c r="E140" s="170"/>
      <c r="F140" s="170"/>
      <c r="G140" s="170"/>
      <c r="H140" s="171"/>
      <c r="I140" s="170"/>
      <c r="J140" s="172"/>
    </row>
    <row r="141" spans="1:13" x14ac:dyDescent="0.2">
      <c r="A141" s="141" t="s">
        <v>16</v>
      </c>
      <c r="B141" s="149"/>
      <c r="C141" s="149">
        <f>D43</f>
        <v>56</v>
      </c>
      <c r="D141" s="142" t="s">
        <v>49</v>
      </c>
      <c r="E141" s="143"/>
      <c r="F141" s="143"/>
      <c r="G141" s="158"/>
      <c r="H141" s="173"/>
      <c r="I141" s="160"/>
      <c r="J141" s="172"/>
    </row>
    <row r="142" spans="1:13" x14ac:dyDescent="0.2">
      <c r="A142" s="153"/>
      <c r="B142" s="151"/>
      <c r="C142" s="161"/>
      <c r="D142" s="151"/>
      <c r="E142" s="151"/>
      <c r="F142" s="151"/>
      <c r="G142" s="151"/>
      <c r="H142" s="152"/>
      <c r="I142" s="163"/>
      <c r="J142" s="172"/>
    </row>
    <row r="143" spans="1:13" x14ac:dyDescent="0.2">
      <c r="A143" s="164">
        <f>D56</f>
        <v>778</v>
      </c>
      <c r="B143" s="151" t="s">
        <v>3</v>
      </c>
      <c r="C143" s="161" t="s">
        <v>2</v>
      </c>
      <c r="D143" s="165">
        <f>D8</f>
        <v>125</v>
      </c>
      <c r="E143" s="161" t="s">
        <v>33</v>
      </c>
      <c r="F143" s="151"/>
      <c r="G143" s="151"/>
      <c r="H143" s="152"/>
      <c r="I143" s="163"/>
      <c r="J143" s="172"/>
    </row>
    <row r="144" spans="1:13" x14ac:dyDescent="0.2">
      <c r="A144" s="175">
        <f>D43</f>
        <v>56</v>
      </c>
      <c r="B144" s="145" t="s">
        <v>3</v>
      </c>
      <c r="C144" s="166" t="s">
        <v>2</v>
      </c>
      <c r="D144" s="166" t="s">
        <v>0</v>
      </c>
      <c r="E144" s="166" t="s">
        <v>33</v>
      </c>
      <c r="F144" s="145"/>
      <c r="G144" s="145" t="s">
        <v>4</v>
      </c>
      <c r="H144" s="146">
        <f>A144*D143/A143</f>
        <v>8.9974293059125969</v>
      </c>
      <c r="I144" s="167" t="s">
        <v>33</v>
      </c>
      <c r="J144" s="168">
        <v>9</v>
      </c>
      <c r="L144" s="7"/>
    </row>
    <row r="145" spans="1:10" x14ac:dyDescent="0.2">
      <c r="A145" s="169"/>
      <c r="B145" s="170"/>
      <c r="C145" s="169"/>
      <c r="D145" s="170"/>
      <c r="E145" s="170"/>
      <c r="F145" s="170"/>
      <c r="G145" s="170"/>
      <c r="H145" s="171"/>
      <c r="I145" s="170"/>
      <c r="J145" s="172"/>
    </row>
    <row r="146" spans="1:10" x14ac:dyDescent="0.2">
      <c r="A146" s="141" t="s">
        <v>17</v>
      </c>
      <c r="B146" s="149"/>
      <c r="C146" s="149">
        <f>D44</f>
        <v>59</v>
      </c>
      <c r="D146" s="142" t="s">
        <v>49</v>
      </c>
      <c r="E146" s="143"/>
      <c r="F146" s="143"/>
      <c r="G146" s="158"/>
      <c r="H146" s="173"/>
      <c r="I146" s="160"/>
      <c r="J146" s="172"/>
    </row>
    <row r="147" spans="1:10" x14ac:dyDescent="0.2">
      <c r="A147" s="153"/>
      <c r="B147" s="151"/>
      <c r="C147" s="161"/>
      <c r="D147" s="151"/>
      <c r="E147" s="151"/>
      <c r="F147" s="151"/>
      <c r="G147" s="151"/>
      <c r="H147" s="152"/>
      <c r="I147" s="163"/>
      <c r="J147" s="172"/>
    </row>
    <row r="148" spans="1:10" x14ac:dyDescent="0.2">
      <c r="A148" s="164">
        <f>D56</f>
        <v>778</v>
      </c>
      <c r="B148" s="151" t="s">
        <v>3</v>
      </c>
      <c r="C148" s="161" t="s">
        <v>2</v>
      </c>
      <c r="D148" s="165">
        <f>D8</f>
        <v>125</v>
      </c>
      <c r="E148" s="161" t="s">
        <v>33</v>
      </c>
      <c r="F148" s="151"/>
      <c r="G148" s="151"/>
      <c r="H148" s="152"/>
      <c r="I148" s="163"/>
      <c r="J148" s="172"/>
    </row>
    <row r="149" spans="1:10" x14ac:dyDescent="0.2">
      <c r="A149" s="175">
        <f>D44</f>
        <v>59</v>
      </c>
      <c r="B149" s="145" t="s">
        <v>3</v>
      </c>
      <c r="C149" s="166" t="s">
        <v>2</v>
      </c>
      <c r="D149" s="166" t="s">
        <v>0</v>
      </c>
      <c r="E149" s="166" t="s">
        <v>33</v>
      </c>
      <c r="F149" s="145"/>
      <c r="G149" s="145" t="s">
        <v>4</v>
      </c>
      <c r="H149" s="146">
        <f>A149*D148/A148</f>
        <v>9.4794344473007719</v>
      </c>
      <c r="I149" s="167" t="s">
        <v>33</v>
      </c>
      <c r="J149" s="190">
        <v>6</v>
      </c>
    </row>
    <row r="150" spans="1:10" x14ac:dyDescent="0.2">
      <c r="A150" s="161"/>
      <c r="B150" s="151"/>
      <c r="C150" s="161"/>
      <c r="D150" s="161"/>
      <c r="E150" s="161"/>
      <c r="F150" s="151"/>
      <c r="G150" s="151"/>
      <c r="H150" s="152"/>
      <c r="I150" s="161"/>
      <c r="J150" s="172"/>
    </row>
    <row r="151" spans="1:10" x14ac:dyDescent="0.2">
      <c r="A151" s="141" t="s">
        <v>46</v>
      </c>
      <c r="B151" s="156"/>
      <c r="C151" s="149">
        <f>D45</f>
        <v>12</v>
      </c>
      <c r="D151" s="142" t="s">
        <v>49</v>
      </c>
      <c r="E151" s="143"/>
      <c r="F151" s="143"/>
      <c r="G151" s="158"/>
      <c r="H151" s="173"/>
      <c r="I151" s="160"/>
      <c r="J151" s="172"/>
    </row>
    <row r="152" spans="1:10" x14ac:dyDescent="0.2">
      <c r="A152" s="153"/>
      <c r="B152" s="151"/>
      <c r="C152" s="161"/>
      <c r="D152" s="151"/>
      <c r="E152" s="151"/>
      <c r="F152" s="151"/>
      <c r="G152" s="151"/>
      <c r="H152" s="152"/>
      <c r="I152" s="163"/>
      <c r="J152" s="172"/>
    </row>
    <row r="153" spans="1:10" x14ac:dyDescent="0.2">
      <c r="A153" s="164">
        <f>D56</f>
        <v>778</v>
      </c>
      <c r="B153" s="151" t="s">
        <v>3</v>
      </c>
      <c r="C153" s="161" t="s">
        <v>2</v>
      </c>
      <c r="D153" s="165">
        <f>D8</f>
        <v>125</v>
      </c>
      <c r="E153" s="161" t="s">
        <v>33</v>
      </c>
      <c r="F153" s="151"/>
      <c r="G153" s="151"/>
      <c r="H153" s="152"/>
      <c r="I153" s="163"/>
      <c r="J153" s="172"/>
    </row>
    <row r="154" spans="1:10" x14ac:dyDescent="0.2">
      <c r="A154" s="144">
        <f>D45</f>
        <v>12</v>
      </c>
      <c r="B154" s="145" t="s">
        <v>3</v>
      </c>
      <c r="C154" s="166" t="s">
        <v>2</v>
      </c>
      <c r="D154" s="166" t="s">
        <v>0</v>
      </c>
      <c r="E154" s="166" t="s">
        <v>33</v>
      </c>
      <c r="F154" s="145"/>
      <c r="G154" s="145" t="s">
        <v>4</v>
      </c>
      <c r="H154" s="146">
        <f>A154*D153/A153</f>
        <v>1.9280205655526992</v>
      </c>
      <c r="I154" s="167" t="s">
        <v>33</v>
      </c>
      <c r="J154" s="190">
        <v>3</v>
      </c>
    </row>
    <row r="155" spans="1:10" x14ac:dyDescent="0.2">
      <c r="A155" s="161"/>
      <c r="B155" s="151"/>
      <c r="C155" s="161"/>
      <c r="D155" s="161"/>
      <c r="E155" s="161"/>
      <c r="F155" s="151"/>
      <c r="G155" s="151"/>
      <c r="H155" s="152"/>
      <c r="I155" s="161"/>
      <c r="J155" s="172"/>
    </row>
    <row r="156" spans="1:10" x14ac:dyDescent="0.2">
      <c r="A156" s="141" t="s">
        <v>59</v>
      </c>
      <c r="B156" s="156"/>
      <c r="C156" s="149">
        <f>D46</f>
        <v>15</v>
      </c>
      <c r="D156" s="142" t="s">
        <v>49</v>
      </c>
      <c r="E156" s="143"/>
      <c r="F156" s="143"/>
      <c r="G156" s="158"/>
      <c r="H156" s="173"/>
      <c r="I156" s="160"/>
      <c r="J156" s="172"/>
    </row>
    <row r="157" spans="1:10" x14ac:dyDescent="0.2">
      <c r="A157" s="153"/>
      <c r="B157" s="151"/>
      <c r="C157" s="161"/>
      <c r="D157" s="151"/>
      <c r="E157" s="151"/>
      <c r="F157" s="151"/>
      <c r="G157" s="151"/>
      <c r="H157" s="152"/>
      <c r="I157" s="163"/>
      <c r="J157" s="172"/>
    </row>
    <row r="158" spans="1:10" x14ac:dyDescent="0.2">
      <c r="A158" s="169">
        <f>B56</f>
        <v>771</v>
      </c>
      <c r="B158" s="151" t="s">
        <v>3</v>
      </c>
      <c r="C158" s="161" t="s">
        <v>2</v>
      </c>
      <c r="D158" s="165">
        <f>D8</f>
        <v>125</v>
      </c>
      <c r="E158" s="161" t="s">
        <v>33</v>
      </c>
      <c r="F158" s="151"/>
      <c r="G158" s="151"/>
      <c r="H158" s="152"/>
      <c r="I158" s="163"/>
      <c r="J158" s="172"/>
    </row>
    <row r="159" spans="1:10" x14ac:dyDescent="0.2">
      <c r="A159" s="144">
        <f>D46</f>
        <v>15</v>
      </c>
      <c r="B159" s="145" t="s">
        <v>3</v>
      </c>
      <c r="C159" s="166" t="s">
        <v>2</v>
      </c>
      <c r="D159" s="166" t="s">
        <v>0</v>
      </c>
      <c r="E159" s="166" t="s">
        <v>33</v>
      </c>
      <c r="F159" s="145"/>
      <c r="G159" s="145" t="s">
        <v>4</v>
      </c>
      <c r="H159" s="150">
        <f>A159*D158/A158</f>
        <v>2.431906614785992</v>
      </c>
      <c r="I159" s="167" t="s">
        <v>33</v>
      </c>
      <c r="J159" s="168">
        <v>2</v>
      </c>
    </row>
    <row r="160" spans="1:10" x14ac:dyDescent="0.2">
      <c r="A160" s="169"/>
      <c r="B160" s="170"/>
      <c r="C160" s="169"/>
      <c r="D160" s="170"/>
      <c r="E160" s="170"/>
      <c r="F160" s="170"/>
      <c r="G160" s="170"/>
      <c r="H160" s="171"/>
      <c r="I160" s="170"/>
      <c r="J160" s="172"/>
    </row>
    <row r="161" spans="1:10" x14ac:dyDescent="0.2">
      <c r="A161" s="141" t="s">
        <v>60</v>
      </c>
      <c r="B161" s="149"/>
      <c r="C161" s="149">
        <f>D47</f>
        <v>16</v>
      </c>
      <c r="D161" s="142" t="s">
        <v>49</v>
      </c>
      <c r="E161" s="143"/>
      <c r="F161" s="143"/>
      <c r="G161" s="158"/>
      <c r="H161" s="173"/>
      <c r="I161" s="160"/>
      <c r="J161" s="172"/>
    </row>
    <row r="162" spans="1:10" x14ac:dyDescent="0.2">
      <c r="A162" s="153"/>
      <c r="B162" s="151"/>
      <c r="C162" s="161"/>
      <c r="D162" s="151"/>
      <c r="E162" s="151"/>
      <c r="F162" s="151"/>
      <c r="G162" s="151"/>
      <c r="H162" s="152"/>
      <c r="I162" s="163"/>
      <c r="J162" s="172"/>
    </row>
    <row r="163" spans="1:10" x14ac:dyDescent="0.2">
      <c r="A163" s="164">
        <f>D56</f>
        <v>778</v>
      </c>
      <c r="B163" s="151" t="s">
        <v>3</v>
      </c>
      <c r="C163" s="161" t="s">
        <v>2</v>
      </c>
      <c r="D163" s="165">
        <f>D8</f>
        <v>125</v>
      </c>
      <c r="E163" s="161" t="s">
        <v>33</v>
      </c>
      <c r="F163" s="151"/>
      <c r="G163" s="151"/>
      <c r="H163" s="152"/>
      <c r="I163" s="163"/>
      <c r="J163" s="172"/>
    </row>
    <row r="164" spans="1:10" x14ac:dyDescent="0.2">
      <c r="A164" s="175">
        <f>D47</f>
        <v>16</v>
      </c>
      <c r="B164" s="145" t="s">
        <v>3</v>
      </c>
      <c r="C164" s="166" t="s">
        <v>2</v>
      </c>
      <c r="D164" s="166" t="s">
        <v>0</v>
      </c>
      <c r="E164" s="166" t="s">
        <v>33</v>
      </c>
      <c r="F164" s="145"/>
      <c r="G164" s="145" t="s">
        <v>4</v>
      </c>
      <c r="H164" s="146">
        <f>A164*D163/A163</f>
        <v>2.5706940874035991</v>
      </c>
      <c r="I164" s="167" t="s">
        <v>33</v>
      </c>
      <c r="J164" s="177">
        <v>3</v>
      </c>
    </row>
    <row r="165" spans="1:10" x14ac:dyDescent="0.2">
      <c r="A165" s="153"/>
      <c r="B165" s="151"/>
      <c r="C165" s="161"/>
      <c r="D165" s="161"/>
      <c r="E165" s="161"/>
      <c r="F165" s="151"/>
      <c r="G165" s="151"/>
      <c r="H165" s="152"/>
      <c r="I165" s="161"/>
      <c r="J165" s="172"/>
    </row>
    <row r="166" spans="1:10" x14ac:dyDescent="0.2">
      <c r="A166" s="169"/>
      <c r="B166" s="170"/>
      <c r="C166" s="169"/>
      <c r="D166" s="170"/>
      <c r="E166" s="170"/>
      <c r="F166" s="170"/>
      <c r="G166" s="170"/>
      <c r="H166" s="171"/>
      <c r="I166" s="170"/>
      <c r="J166" s="172"/>
    </row>
    <row r="167" spans="1:10" x14ac:dyDescent="0.2">
      <c r="A167" s="141" t="s">
        <v>18</v>
      </c>
      <c r="B167" s="149"/>
      <c r="C167" s="142">
        <f>D48</f>
        <v>17</v>
      </c>
      <c r="D167" s="142" t="s">
        <v>49</v>
      </c>
      <c r="E167" s="143"/>
      <c r="F167" s="143"/>
      <c r="G167" s="158"/>
      <c r="H167" s="173"/>
      <c r="I167" s="160"/>
      <c r="J167" s="172"/>
    </row>
    <row r="168" spans="1:10" x14ac:dyDescent="0.2">
      <c r="A168" s="153"/>
      <c r="B168" s="151"/>
      <c r="C168" s="161"/>
      <c r="D168" s="151"/>
      <c r="E168" s="151"/>
      <c r="F168" s="151"/>
      <c r="G168" s="151"/>
      <c r="H168" s="152"/>
      <c r="I168" s="163"/>
      <c r="J168" s="172"/>
    </row>
    <row r="169" spans="1:10" x14ac:dyDescent="0.2">
      <c r="A169" s="169">
        <f>B56</f>
        <v>771</v>
      </c>
      <c r="B169" s="151" t="s">
        <v>3</v>
      </c>
      <c r="C169" s="161" t="s">
        <v>2</v>
      </c>
      <c r="D169" s="165">
        <f>D8</f>
        <v>125</v>
      </c>
      <c r="E169" s="161" t="s">
        <v>33</v>
      </c>
      <c r="F169" s="151"/>
      <c r="G169" s="151"/>
      <c r="H169" s="152"/>
      <c r="I169" s="163"/>
      <c r="J169" s="172"/>
    </row>
    <row r="170" spans="1:10" x14ac:dyDescent="0.2">
      <c r="A170" s="144">
        <f>D48</f>
        <v>17</v>
      </c>
      <c r="B170" s="145" t="s">
        <v>3</v>
      </c>
      <c r="C170" s="166" t="s">
        <v>2</v>
      </c>
      <c r="D170" s="166" t="s">
        <v>0</v>
      </c>
      <c r="E170" s="166" t="s">
        <v>33</v>
      </c>
      <c r="F170" s="145"/>
      <c r="G170" s="145" t="s">
        <v>4</v>
      </c>
      <c r="H170" s="146">
        <f>A170*D169/A169</f>
        <v>2.7561608300907912</v>
      </c>
      <c r="I170" s="167" t="s">
        <v>33</v>
      </c>
      <c r="J170" s="190">
        <v>2</v>
      </c>
    </row>
    <row r="171" spans="1:10" x14ac:dyDescent="0.2">
      <c r="A171" s="169"/>
      <c r="B171" s="170"/>
      <c r="C171" s="169"/>
      <c r="D171" s="170"/>
      <c r="E171" s="170"/>
      <c r="F171" s="170"/>
      <c r="G171" s="170"/>
      <c r="H171" s="171"/>
      <c r="I171" s="170"/>
      <c r="J171" s="172"/>
    </row>
    <row r="172" spans="1:10" x14ac:dyDescent="0.2">
      <c r="A172" s="141" t="s">
        <v>19</v>
      </c>
      <c r="B172" s="149"/>
      <c r="C172" s="149">
        <f>D49</f>
        <v>17</v>
      </c>
      <c r="D172" s="142" t="s">
        <v>49</v>
      </c>
      <c r="E172" s="143"/>
      <c r="F172" s="143"/>
      <c r="G172" s="158"/>
      <c r="H172" s="173"/>
      <c r="I172" s="160"/>
      <c r="J172" s="172"/>
    </row>
    <row r="173" spans="1:10" x14ac:dyDescent="0.2">
      <c r="A173" s="153"/>
      <c r="B173" s="151"/>
      <c r="C173" s="161"/>
      <c r="D173" s="151"/>
      <c r="E173" s="151"/>
      <c r="F173" s="151"/>
      <c r="G173" s="151"/>
      <c r="H173" s="152"/>
      <c r="I173" s="163"/>
      <c r="J173" s="172"/>
    </row>
    <row r="174" spans="1:10" x14ac:dyDescent="0.2">
      <c r="A174" s="164">
        <f>D56</f>
        <v>778</v>
      </c>
      <c r="B174" s="151" t="s">
        <v>3</v>
      </c>
      <c r="C174" s="161" t="s">
        <v>2</v>
      </c>
      <c r="D174" s="165">
        <f>D8</f>
        <v>125</v>
      </c>
      <c r="E174" s="161" t="s">
        <v>33</v>
      </c>
      <c r="F174" s="151"/>
      <c r="G174" s="151"/>
      <c r="H174" s="152"/>
      <c r="I174" s="163"/>
      <c r="J174" s="172"/>
    </row>
    <row r="175" spans="1:10" x14ac:dyDescent="0.2">
      <c r="A175" s="175">
        <f>D49</f>
        <v>17</v>
      </c>
      <c r="B175" s="145" t="s">
        <v>3</v>
      </c>
      <c r="C175" s="166" t="s">
        <v>2</v>
      </c>
      <c r="D175" s="166" t="s">
        <v>0</v>
      </c>
      <c r="E175" s="166" t="s">
        <v>33</v>
      </c>
      <c r="F175" s="145"/>
      <c r="G175" s="145" t="s">
        <v>4</v>
      </c>
      <c r="H175" s="150">
        <f>A175*D174/A174</f>
        <v>2.7313624678663238</v>
      </c>
      <c r="I175" s="167" t="s">
        <v>33</v>
      </c>
      <c r="J175" s="190">
        <v>2</v>
      </c>
    </row>
    <row r="176" spans="1:10" x14ac:dyDescent="0.2">
      <c r="A176" s="169"/>
      <c r="B176" s="170"/>
      <c r="C176" s="169"/>
      <c r="D176" s="170"/>
      <c r="E176" s="170"/>
      <c r="F176" s="170"/>
      <c r="G176" s="170"/>
      <c r="H176" s="171"/>
      <c r="I176" s="170"/>
      <c r="J176" s="172"/>
    </row>
    <row r="177" spans="1:11" x14ac:dyDescent="0.2">
      <c r="A177" s="169"/>
      <c r="B177" s="170"/>
      <c r="C177" s="169"/>
      <c r="D177" s="170"/>
      <c r="E177" s="170"/>
      <c r="F177" s="170"/>
      <c r="G177" s="170"/>
      <c r="H177" s="170"/>
      <c r="I177" s="170"/>
      <c r="J177" s="172"/>
    </row>
    <row r="178" spans="1:11" x14ac:dyDescent="0.2">
      <c r="A178" s="141" t="s">
        <v>113</v>
      </c>
      <c r="B178" s="149"/>
      <c r="C178" s="149">
        <f>D50</f>
        <v>13</v>
      </c>
      <c r="D178" s="142" t="s">
        <v>49</v>
      </c>
      <c r="E178" s="143"/>
      <c r="F178" s="143"/>
      <c r="G178" s="158"/>
      <c r="H178" s="173"/>
      <c r="I178" s="160"/>
      <c r="J178" s="172"/>
    </row>
    <row r="179" spans="1:11" x14ac:dyDescent="0.2">
      <c r="A179" s="153"/>
      <c r="B179" s="151"/>
      <c r="C179" s="161"/>
      <c r="D179" s="151"/>
      <c r="E179" s="151"/>
      <c r="F179" s="151"/>
      <c r="G179" s="151"/>
      <c r="H179" s="152"/>
      <c r="I179" s="163"/>
      <c r="J179" s="172"/>
    </row>
    <row r="180" spans="1:11" x14ac:dyDescent="0.2">
      <c r="A180" s="164">
        <f>D56</f>
        <v>778</v>
      </c>
      <c r="B180" s="151" t="s">
        <v>3</v>
      </c>
      <c r="C180" s="161" t="s">
        <v>2</v>
      </c>
      <c r="D180" s="165">
        <f>D8</f>
        <v>125</v>
      </c>
      <c r="E180" s="161" t="s">
        <v>33</v>
      </c>
      <c r="F180" s="151"/>
      <c r="G180" s="151"/>
      <c r="H180" s="152"/>
      <c r="I180" s="163"/>
      <c r="J180" s="172"/>
    </row>
    <row r="181" spans="1:11" x14ac:dyDescent="0.2">
      <c r="A181" s="175">
        <f>D50</f>
        <v>13</v>
      </c>
      <c r="B181" s="145" t="s">
        <v>3</v>
      </c>
      <c r="C181" s="166" t="s">
        <v>2</v>
      </c>
      <c r="D181" s="166" t="s">
        <v>0</v>
      </c>
      <c r="E181" s="166" t="s">
        <v>33</v>
      </c>
      <c r="F181" s="145"/>
      <c r="G181" s="145" t="s">
        <v>4</v>
      </c>
      <c r="H181" s="146">
        <f>A181*D180/A180</f>
        <v>2.0886889460154241</v>
      </c>
      <c r="I181" s="167" t="s">
        <v>33</v>
      </c>
      <c r="J181" s="168">
        <v>2</v>
      </c>
    </row>
    <row r="182" spans="1:11" s="7" customFormat="1" x14ac:dyDescent="0.2">
      <c r="A182" s="154"/>
      <c r="B182" s="155"/>
      <c r="C182" s="154"/>
      <c r="D182" s="154"/>
      <c r="E182" s="154"/>
      <c r="F182" s="155"/>
      <c r="G182" s="155"/>
      <c r="H182" s="157"/>
      <c r="I182" s="154"/>
      <c r="J182" s="172"/>
      <c r="K182" s="14"/>
    </row>
    <row r="183" spans="1:11" s="7" customFormat="1" x14ac:dyDescent="0.2">
      <c r="A183" s="141" t="s">
        <v>70</v>
      </c>
      <c r="B183" s="149"/>
      <c r="C183" s="149">
        <f>D51</f>
        <v>14</v>
      </c>
      <c r="D183" s="142" t="s">
        <v>49</v>
      </c>
      <c r="E183" s="143"/>
      <c r="F183" s="143"/>
      <c r="G183" s="158"/>
      <c r="H183" s="173"/>
      <c r="I183" s="160"/>
      <c r="J183" s="172"/>
      <c r="K183" s="14"/>
    </row>
    <row r="184" spans="1:11" s="7" customFormat="1" x14ac:dyDescent="0.2">
      <c r="A184" s="153"/>
      <c r="B184" s="151"/>
      <c r="C184" s="161"/>
      <c r="D184" s="151"/>
      <c r="E184" s="151"/>
      <c r="F184" s="151"/>
      <c r="G184" s="151"/>
      <c r="H184" s="152"/>
      <c r="I184" s="163"/>
      <c r="J184" s="172"/>
      <c r="K184" s="14"/>
    </row>
    <row r="185" spans="1:11" s="7" customFormat="1" x14ac:dyDescent="0.2">
      <c r="A185" s="164">
        <f>D56</f>
        <v>778</v>
      </c>
      <c r="B185" s="151" t="s">
        <v>3</v>
      </c>
      <c r="C185" s="161" t="s">
        <v>2</v>
      </c>
      <c r="D185" s="174">
        <f>D8</f>
        <v>125</v>
      </c>
      <c r="E185" s="161" t="s">
        <v>33</v>
      </c>
      <c r="F185" s="151"/>
      <c r="G185" s="151"/>
      <c r="H185" s="152"/>
      <c r="I185" s="163"/>
      <c r="J185" s="172"/>
      <c r="K185" s="14"/>
    </row>
    <row r="186" spans="1:11" s="7" customFormat="1" x14ac:dyDescent="0.2">
      <c r="A186" s="175">
        <f>D51</f>
        <v>14</v>
      </c>
      <c r="B186" s="145" t="s">
        <v>3</v>
      </c>
      <c r="C186" s="166" t="s">
        <v>2</v>
      </c>
      <c r="D186" s="166" t="s">
        <v>0</v>
      </c>
      <c r="E186" s="166" t="s">
        <v>33</v>
      </c>
      <c r="F186" s="145"/>
      <c r="G186" s="145" t="s">
        <v>4</v>
      </c>
      <c r="H186" s="146">
        <f>A186*D185/A185</f>
        <v>2.2493573264781492</v>
      </c>
      <c r="I186" s="167" t="s">
        <v>33</v>
      </c>
      <c r="J186" s="168">
        <v>2</v>
      </c>
      <c r="K186" s="14"/>
    </row>
    <row r="187" spans="1:11" s="7" customFormat="1" x14ac:dyDescent="0.2">
      <c r="A187" s="154"/>
      <c r="B187" s="155"/>
      <c r="C187" s="154"/>
      <c r="D187" s="154"/>
      <c r="E187" s="154"/>
      <c r="F187" s="155"/>
      <c r="G187" s="155"/>
      <c r="H187" s="157"/>
      <c r="I187" s="154"/>
      <c r="J187" s="172"/>
      <c r="K187" s="14"/>
    </row>
    <row r="188" spans="1:11" s="7" customFormat="1" x14ac:dyDescent="0.2">
      <c r="A188" s="141" t="s">
        <v>114</v>
      </c>
      <c r="B188" s="149"/>
      <c r="C188" s="149">
        <f>D52</f>
        <v>25</v>
      </c>
      <c r="D188" s="142" t="s">
        <v>49</v>
      </c>
      <c r="E188" s="143"/>
      <c r="F188" s="143"/>
      <c r="G188" s="158"/>
      <c r="H188" s="173"/>
      <c r="I188" s="160"/>
      <c r="J188" s="172"/>
      <c r="K188" s="14"/>
    </row>
    <row r="189" spans="1:11" s="7" customFormat="1" x14ac:dyDescent="0.2">
      <c r="A189" s="153"/>
      <c r="B189" s="151"/>
      <c r="C189" s="161"/>
      <c r="D189" s="151"/>
      <c r="E189" s="151"/>
      <c r="F189" s="151"/>
      <c r="G189" s="151"/>
      <c r="H189" s="152"/>
      <c r="I189" s="163"/>
      <c r="J189" s="172"/>
      <c r="K189" s="14"/>
    </row>
    <row r="190" spans="1:11" s="7" customFormat="1" x14ac:dyDescent="0.2">
      <c r="A190" s="169">
        <f>B56</f>
        <v>771</v>
      </c>
      <c r="B190" s="151" t="s">
        <v>3</v>
      </c>
      <c r="C190" s="161" t="s">
        <v>2</v>
      </c>
      <c r="D190" s="174">
        <f>D8</f>
        <v>125</v>
      </c>
      <c r="E190" s="161" t="s">
        <v>33</v>
      </c>
      <c r="F190" s="151"/>
      <c r="G190" s="151"/>
      <c r="H190" s="152"/>
      <c r="I190" s="163"/>
      <c r="J190" s="172"/>
      <c r="K190" s="14"/>
    </row>
    <row r="191" spans="1:11" s="7" customFormat="1" x14ac:dyDescent="0.2">
      <c r="A191" s="175">
        <f>D52</f>
        <v>25</v>
      </c>
      <c r="B191" s="145" t="s">
        <v>3</v>
      </c>
      <c r="C191" s="166" t="s">
        <v>2</v>
      </c>
      <c r="D191" s="166" t="s">
        <v>0</v>
      </c>
      <c r="E191" s="166" t="s">
        <v>33</v>
      </c>
      <c r="F191" s="145"/>
      <c r="G191" s="145" t="s">
        <v>4</v>
      </c>
      <c r="H191" s="146">
        <f>A191*D190/A190</f>
        <v>4.0531776913099868</v>
      </c>
      <c r="I191" s="167" t="s">
        <v>33</v>
      </c>
      <c r="J191" s="190">
        <v>2</v>
      </c>
      <c r="K191" s="14"/>
    </row>
    <row r="192" spans="1:11" s="7" customFormat="1" x14ac:dyDescent="0.2">
      <c r="A192" s="154"/>
      <c r="B192" s="155"/>
      <c r="C192" s="154"/>
      <c r="D192" s="154"/>
      <c r="E192" s="154"/>
      <c r="F192" s="155"/>
      <c r="G192" s="155"/>
      <c r="H192" s="157"/>
      <c r="I192" s="154"/>
      <c r="J192" s="172"/>
      <c r="K192" s="14"/>
    </row>
    <row r="193" spans="1:13" s="7" customFormat="1" x14ac:dyDescent="0.2">
      <c r="A193" s="141" t="s">
        <v>76</v>
      </c>
      <c r="B193" s="149"/>
      <c r="C193" s="149">
        <f>D53</f>
        <v>17</v>
      </c>
      <c r="D193" s="142" t="s">
        <v>49</v>
      </c>
      <c r="E193" s="143"/>
      <c r="F193" s="143"/>
      <c r="G193" s="158"/>
      <c r="H193" s="173"/>
      <c r="I193" s="160"/>
      <c r="J193" s="172"/>
      <c r="K193" s="14"/>
    </row>
    <row r="194" spans="1:13" s="7" customFormat="1" x14ac:dyDescent="0.2">
      <c r="A194" s="153"/>
      <c r="B194" s="151"/>
      <c r="C194" s="161"/>
      <c r="D194" s="151"/>
      <c r="E194" s="151"/>
      <c r="F194" s="151"/>
      <c r="G194" s="151"/>
      <c r="H194" s="152"/>
      <c r="I194" s="163"/>
      <c r="J194" s="172"/>
      <c r="K194" s="14"/>
    </row>
    <row r="195" spans="1:13" s="7" customFormat="1" x14ac:dyDescent="0.2">
      <c r="A195" s="164">
        <f>D56</f>
        <v>778</v>
      </c>
      <c r="B195" s="151" t="s">
        <v>3</v>
      </c>
      <c r="C195" s="161" t="s">
        <v>2</v>
      </c>
      <c r="D195" s="174">
        <f>D8</f>
        <v>125</v>
      </c>
      <c r="E195" s="161" t="s">
        <v>33</v>
      </c>
      <c r="F195" s="151"/>
      <c r="G195" s="151"/>
      <c r="H195" s="152"/>
      <c r="I195" s="163"/>
      <c r="J195" s="172"/>
      <c r="K195" s="14"/>
    </row>
    <row r="196" spans="1:13" s="7" customFormat="1" x14ac:dyDescent="0.2">
      <c r="A196" s="175">
        <f>D53</f>
        <v>17</v>
      </c>
      <c r="B196" s="145" t="s">
        <v>3</v>
      </c>
      <c r="C196" s="166" t="s">
        <v>2</v>
      </c>
      <c r="D196" s="166" t="s">
        <v>0</v>
      </c>
      <c r="E196" s="166" t="s">
        <v>33</v>
      </c>
      <c r="F196" s="145"/>
      <c r="G196" s="145" t="s">
        <v>4</v>
      </c>
      <c r="H196" s="146">
        <f>A196*D195/A195</f>
        <v>2.7313624678663238</v>
      </c>
      <c r="I196" s="167" t="s">
        <v>33</v>
      </c>
      <c r="J196" s="168">
        <v>3</v>
      </c>
      <c r="K196" s="14"/>
    </row>
    <row r="197" spans="1:13" s="7" customFormat="1" x14ac:dyDescent="0.2">
      <c r="A197" s="154"/>
      <c r="B197" s="155"/>
      <c r="C197" s="154"/>
      <c r="D197" s="154"/>
      <c r="E197" s="154"/>
      <c r="F197" s="155"/>
      <c r="G197" s="155"/>
      <c r="H197" s="157"/>
      <c r="I197" s="154"/>
      <c r="J197" s="172"/>
      <c r="K197" s="14"/>
    </row>
    <row r="198" spans="1:13" s="7" customFormat="1" x14ac:dyDescent="0.2">
      <c r="A198" s="141" t="s">
        <v>115</v>
      </c>
      <c r="B198" s="149"/>
      <c r="C198" s="149">
        <f>D54</f>
        <v>10</v>
      </c>
      <c r="D198" s="142" t="s">
        <v>49</v>
      </c>
      <c r="E198" s="143"/>
      <c r="F198" s="143"/>
      <c r="G198" s="158"/>
      <c r="H198" s="173"/>
      <c r="I198" s="160"/>
      <c r="J198" s="172"/>
      <c r="K198" s="14"/>
    </row>
    <row r="199" spans="1:13" x14ac:dyDescent="0.2">
      <c r="A199" s="153"/>
      <c r="B199" s="151"/>
      <c r="C199" s="161"/>
      <c r="D199" s="151"/>
      <c r="E199" s="151"/>
      <c r="F199" s="151"/>
      <c r="G199" s="151"/>
      <c r="H199" s="152"/>
      <c r="I199" s="163"/>
      <c r="J199" s="172"/>
    </row>
    <row r="200" spans="1:13" x14ac:dyDescent="0.2">
      <c r="A200" s="164">
        <f>D56</f>
        <v>778</v>
      </c>
      <c r="B200" s="151" t="s">
        <v>3</v>
      </c>
      <c r="C200" s="161" t="s">
        <v>2</v>
      </c>
      <c r="D200" s="174">
        <f>D8</f>
        <v>125</v>
      </c>
      <c r="E200" s="161" t="s">
        <v>33</v>
      </c>
      <c r="F200" s="151"/>
      <c r="G200" s="151"/>
      <c r="H200" s="152"/>
      <c r="I200" s="163"/>
      <c r="J200" s="172"/>
    </row>
    <row r="201" spans="1:13" x14ac:dyDescent="0.2">
      <c r="A201" s="175">
        <f>D54</f>
        <v>10</v>
      </c>
      <c r="B201" s="145" t="s">
        <v>3</v>
      </c>
      <c r="C201" s="166" t="s">
        <v>2</v>
      </c>
      <c r="D201" s="166" t="s">
        <v>0</v>
      </c>
      <c r="E201" s="166" t="s">
        <v>33</v>
      </c>
      <c r="F201" s="145"/>
      <c r="G201" s="145" t="s">
        <v>4</v>
      </c>
      <c r="H201" s="146">
        <f>A201*D200/A200</f>
        <v>1.6066838046272494</v>
      </c>
      <c r="I201" s="167" t="s">
        <v>33</v>
      </c>
      <c r="J201" s="178">
        <v>2</v>
      </c>
    </row>
    <row r="202" spans="1:13" x14ac:dyDescent="0.2">
      <c r="A202" s="169"/>
      <c r="B202" s="170"/>
      <c r="C202" s="169"/>
      <c r="D202" s="170"/>
      <c r="E202" s="170"/>
      <c r="F202" s="170"/>
      <c r="G202" s="170"/>
      <c r="H202" s="170"/>
      <c r="I202" s="170"/>
      <c r="J202" s="18"/>
    </row>
    <row r="203" spans="1:13" x14ac:dyDescent="0.2">
      <c r="A203" s="169"/>
      <c r="B203" s="170"/>
      <c r="C203" s="169"/>
      <c r="D203" s="170"/>
      <c r="E203" s="170"/>
      <c r="F203" s="170"/>
      <c r="G203" s="170"/>
      <c r="H203" s="170"/>
      <c r="I203" s="170"/>
      <c r="J203" s="17"/>
    </row>
    <row r="204" spans="1:13" x14ac:dyDescent="0.2">
      <c r="A204" s="169"/>
      <c r="B204" s="170"/>
      <c r="C204" s="169"/>
      <c r="D204" s="170"/>
      <c r="E204" s="170"/>
      <c r="F204" s="170"/>
      <c r="G204" s="170"/>
      <c r="H204" s="170"/>
      <c r="I204" s="170"/>
      <c r="J204" s="17">
        <f>SUM(J68:J201)</f>
        <v>125</v>
      </c>
      <c r="K204" s="17"/>
      <c r="L204" s="17"/>
      <c r="M204" s="17"/>
    </row>
    <row r="205" spans="1:13" x14ac:dyDescent="0.2">
      <c r="A205" s="169"/>
      <c r="B205" s="170"/>
      <c r="C205" s="169"/>
      <c r="D205" s="170"/>
      <c r="E205" s="170"/>
      <c r="F205" s="170"/>
      <c r="G205" s="170"/>
      <c r="H205" s="170"/>
      <c r="I205" s="170"/>
      <c r="J205" s="17"/>
    </row>
    <row r="206" spans="1:13" x14ac:dyDescent="0.2">
      <c r="A206" s="169"/>
      <c r="B206" s="170"/>
      <c r="C206" s="169"/>
      <c r="D206" s="170"/>
      <c r="E206" s="170"/>
      <c r="F206" s="170"/>
      <c r="G206" s="170"/>
      <c r="H206" s="170"/>
      <c r="I206" s="170"/>
      <c r="J206" s="17"/>
    </row>
    <row r="207" spans="1:13" x14ac:dyDescent="0.2">
      <c r="A207" s="169"/>
      <c r="B207" s="170"/>
      <c r="C207" s="169"/>
      <c r="D207" s="170"/>
      <c r="E207" s="170"/>
      <c r="F207" s="170"/>
      <c r="G207" s="170"/>
      <c r="H207" s="170"/>
      <c r="I207" s="170"/>
      <c r="J207" s="17"/>
    </row>
    <row r="208" spans="1:13" x14ac:dyDescent="0.2">
      <c r="A208" s="169"/>
      <c r="B208" s="170"/>
      <c r="C208" s="169"/>
      <c r="D208" s="170"/>
      <c r="E208" s="170"/>
      <c r="F208" s="170"/>
      <c r="G208" s="170"/>
      <c r="H208" s="170"/>
      <c r="I208" s="170"/>
      <c r="J208" s="17"/>
    </row>
    <row r="209" spans="1:10" x14ac:dyDescent="0.2">
      <c r="A209" s="169"/>
      <c r="B209" s="170"/>
      <c r="C209" s="169"/>
      <c r="D209" s="170"/>
      <c r="E209" s="170"/>
      <c r="F209" s="170"/>
      <c r="G209" s="170"/>
      <c r="H209" s="170"/>
      <c r="I209" s="170"/>
      <c r="J209" s="17"/>
    </row>
    <row r="210" spans="1:10" x14ac:dyDescent="0.2">
      <c r="A210" s="169"/>
      <c r="B210" s="170"/>
      <c r="C210" s="169"/>
      <c r="D210" s="170"/>
      <c r="E210" s="170"/>
      <c r="F210" s="170"/>
      <c r="G210" s="170"/>
      <c r="H210" s="170"/>
      <c r="I210" s="170"/>
      <c r="J210" s="17"/>
    </row>
    <row r="211" spans="1:10" x14ac:dyDescent="0.2">
      <c r="A211" s="169"/>
      <c r="B211" s="170"/>
      <c r="C211" s="169"/>
      <c r="D211" s="170"/>
      <c r="E211" s="170"/>
      <c r="F211" s="170"/>
      <c r="G211" s="170"/>
      <c r="H211" s="170"/>
      <c r="I211" s="170"/>
      <c r="J211" s="17"/>
    </row>
    <row r="212" spans="1:10" x14ac:dyDescent="0.2">
      <c r="A212" s="169"/>
      <c r="B212" s="170"/>
      <c r="C212" s="169"/>
      <c r="D212" s="170"/>
      <c r="E212" s="170"/>
      <c r="F212" s="170"/>
      <c r="G212" s="170"/>
      <c r="H212" s="170"/>
      <c r="I212" s="170"/>
      <c r="J212" s="17"/>
    </row>
    <row r="213" spans="1:10" x14ac:dyDescent="0.2">
      <c r="A213" s="169"/>
      <c r="B213" s="170"/>
      <c r="C213" s="169"/>
      <c r="D213" s="170"/>
      <c r="E213" s="170"/>
      <c r="F213" s="170"/>
      <c r="G213" s="170"/>
      <c r="H213" s="170"/>
      <c r="I213" s="170"/>
      <c r="J213" s="17"/>
    </row>
    <row r="214" spans="1:10" x14ac:dyDescent="0.2">
      <c r="A214" s="169"/>
      <c r="B214" s="170"/>
      <c r="C214" s="169"/>
      <c r="D214" s="170"/>
      <c r="E214" s="170"/>
      <c r="F214" s="170"/>
      <c r="G214" s="170"/>
      <c r="H214" s="170"/>
      <c r="I214" s="170"/>
      <c r="J214" s="17"/>
    </row>
    <row r="215" spans="1:10" x14ac:dyDescent="0.2">
      <c r="A215" s="169"/>
      <c r="B215" s="170"/>
      <c r="C215" s="169"/>
      <c r="D215" s="170"/>
      <c r="E215" s="170"/>
      <c r="F215" s="170"/>
      <c r="G215" s="170"/>
      <c r="H215" s="170"/>
      <c r="I215" s="170"/>
      <c r="J215" s="17"/>
    </row>
    <row r="216" spans="1:10" x14ac:dyDescent="0.2">
      <c r="A216" s="169"/>
      <c r="B216" s="170"/>
      <c r="C216" s="169"/>
      <c r="D216" s="170"/>
      <c r="E216" s="170"/>
      <c r="F216" s="170"/>
      <c r="G216" s="170"/>
      <c r="H216" s="170"/>
      <c r="I216" s="170"/>
      <c r="J216" s="17"/>
    </row>
    <row r="217" spans="1:10" x14ac:dyDescent="0.2">
      <c r="A217" s="169"/>
      <c r="B217" s="170"/>
      <c r="C217" s="169"/>
      <c r="D217" s="170"/>
      <c r="E217" s="170"/>
      <c r="F217" s="170"/>
      <c r="G217" s="170"/>
      <c r="H217" s="170"/>
      <c r="I217" s="170"/>
      <c r="J217" s="17"/>
    </row>
    <row r="218" spans="1:10" x14ac:dyDescent="0.2">
      <c r="A218" s="169"/>
      <c r="B218" s="170"/>
      <c r="C218" s="169"/>
      <c r="D218" s="170"/>
      <c r="E218" s="170"/>
      <c r="F218" s="170"/>
      <c r="G218" s="170"/>
      <c r="H218" s="170"/>
      <c r="I218" s="170"/>
      <c r="J218" s="17"/>
    </row>
    <row r="219" spans="1:10" x14ac:dyDescent="0.2">
      <c r="A219" s="169"/>
      <c r="B219" s="170"/>
      <c r="C219" s="169"/>
      <c r="D219" s="170"/>
      <c r="E219" s="170"/>
      <c r="F219" s="170"/>
      <c r="G219" s="170"/>
      <c r="H219" s="170"/>
      <c r="I219" s="170"/>
      <c r="J219" s="17"/>
    </row>
    <row r="220" spans="1:10" x14ac:dyDescent="0.2">
      <c r="A220" s="169"/>
      <c r="B220" s="170"/>
      <c r="C220" s="169"/>
      <c r="D220" s="170"/>
      <c r="E220" s="170"/>
      <c r="F220" s="170"/>
      <c r="G220" s="170"/>
      <c r="H220" s="170"/>
      <c r="I220" s="170"/>
      <c r="J220" s="17"/>
    </row>
    <row r="221" spans="1:10" x14ac:dyDescent="0.2">
      <c r="A221" s="169"/>
      <c r="B221" s="170"/>
      <c r="C221" s="169"/>
      <c r="D221" s="170"/>
      <c r="E221" s="170"/>
      <c r="F221" s="170"/>
      <c r="G221" s="170"/>
      <c r="H221" s="170"/>
      <c r="I221" s="170"/>
      <c r="J221" s="17"/>
    </row>
    <row r="222" spans="1:10" x14ac:dyDescent="0.2">
      <c r="A222" s="169"/>
      <c r="B222" s="170"/>
      <c r="C222" s="169"/>
      <c r="D222" s="170"/>
      <c r="E222" s="170"/>
      <c r="F222" s="170"/>
      <c r="G222" s="170"/>
      <c r="H222" s="170"/>
      <c r="I222" s="170"/>
      <c r="J222" s="17"/>
    </row>
    <row r="223" spans="1:10" x14ac:dyDescent="0.2">
      <c r="A223" s="169"/>
      <c r="B223" s="170"/>
      <c r="C223" s="169"/>
      <c r="D223" s="170"/>
      <c r="E223" s="170"/>
      <c r="F223" s="170"/>
      <c r="G223" s="170"/>
      <c r="H223" s="170"/>
      <c r="I223" s="170"/>
      <c r="J223" s="17"/>
    </row>
    <row r="224" spans="1:10" x14ac:dyDescent="0.2">
      <c r="A224" s="169"/>
      <c r="B224" s="170"/>
      <c r="C224" s="169"/>
      <c r="D224" s="170"/>
      <c r="E224" s="170"/>
      <c r="F224" s="170"/>
      <c r="G224" s="170"/>
      <c r="H224" s="170"/>
      <c r="I224" s="170"/>
      <c r="J224" s="17"/>
    </row>
    <row r="225" spans="1:10" x14ac:dyDescent="0.2">
      <c r="A225" s="169"/>
      <c r="B225" s="170"/>
      <c r="C225" s="169"/>
      <c r="D225" s="170"/>
      <c r="E225" s="170"/>
      <c r="F225" s="170"/>
      <c r="G225" s="170"/>
      <c r="H225" s="170"/>
      <c r="I225" s="170"/>
      <c r="J225" s="17"/>
    </row>
    <row r="226" spans="1:10" x14ac:dyDescent="0.2">
      <c r="A226" s="169"/>
      <c r="B226" s="170"/>
      <c r="C226" s="169"/>
      <c r="D226" s="170"/>
      <c r="E226" s="170"/>
      <c r="F226" s="170"/>
      <c r="G226" s="170"/>
      <c r="H226" s="170"/>
      <c r="I226" s="170"/>
      <c r="J226" s="17"/>
    </row>
    <row r="227" spans="1:10" x14ac:dyDescent="0.2">
      <c r="A227" s="169"/>
      <c r="B227" s="170"/>
      <c r="C227" s="169"/>
      <c r="D227" s="170"/>
      <c r="E227" s="170"/>
      <c r="F227" s="170"/>
      <c r="G227" s="170"/>
      <c r="H227" s="170"/>
      <c r="I227" s="170"/>
      <c r="J227" s="17"/>
    </row>
    <row r="228" spans="1:10" x14ac:dyDescent="0.2">
      <c r="A228" s="169"/>
      <c r="B228" s="170"/>
      <c r="C228" s="169"/>
      <c r="D228" s="170"/>
      <c r="E228" s="170"/>
      <c r="F228" s="170"/>
      <c r="G228" s="170"/>
      <c r="H228" s="170"/>
      <c r="I228" s="170"/>
      <c r="J228" s="17"/>
    </row>
    <row r="229" spans="1:10" x14ac:dyDescent="0.2">
      <c r="A229" s="169"/>
      <c r="B229" s="170"/>
      <c r="C229" s="169"/>
      <c r="D229" s="170"/>
      <c r="E229" s="170"/>
      <c r="F229" s="170"/>
      <c r="G229" s="170"/>
      <c r="H229" s="170"/>
      <c r="I229" s="170"/>
      <c r="J229" s="17"/>
    </row>
    <row r="230" spans="1:10" x14ac:dyDescent="0.2">
      <c r="A230" s="169"/>
      <c r="B230" s="170"/>
      <c r="C230" s="169"/>
      <c r="D230" s="170"/>
      <c r="E230" s="170"/>
      <c r="F230" s="170"/>
      <c r="G230" s="170"/>
      <c r="H230" s="170"/>
      <c r="I230" s="170"/>
      <c r="J230" s="17"/>
    </row>
    <row r="231" spans="1:10" x14ac:dyDescent="0.2">
      <c r="A231" s="169"/>
      <c r="B231" s="170"/>
      <c r="C231" s="169"/>
      <c r="D231" s="170"/>
      <c r="E231" s="170"/>
      <c r="F231" s="170"/>
      <c r="G231" s="170"/>
      <c r="H231" s="170"/>
      <c r="I231" s="170"/>
      <c r="J231" s="17"/>
    </row>
    <row r="232" spans="1:10" x14ac:dyDescent="0.2">
      <c r="A232" s="169"/>
      <c r="B232" s="170"/>
      <c r="C232" s="169"/>
      <c r="D232" s="170"/>
      <c r="E232" s="170"/>
      <c r="F232" s="170"/>
      <c r="G232" s="170"/>
      <c r="H232" s="170"/>
      <c r="I232" s="170"/>
      <c r="J232" s="17"/>
    </row>
    <row r="233" spans="1:10" x14ac:dyDescent="0.2">
      <c r="A233" s="169"/>
      <c r="B233" s="170"/>
      <c r="C233" s="169"/>
      <c r="D233" s="170"/>
      <c r="E233" s="170"/>
      <c r="F233" s="170"/>
      <c r="G233" s="170"/>
      <c r="H233" s="170"/>
      <c r="I233" s="170"/>
      <c r="J233" s="17"/>
    </row>
    <row r="234" spans="1:10" x14ac:dyDescent="0.2">
      <c r="A234" s="169"/>
      <c r="B234" s="170"/>
      <c r="C234" s="169"/>
      <c r="D234" s="170"/>
      <c r="E234" s="170"/>
      <c r="F234" s="170"/>
      <c r="G234" s="170"/>
      <c r="H234" s="170"/>
      <c r="I234" s="170"/>
      <c r="J234" s="17"/>
    </row>
    <row r="235" spans="1:10" x14ac:dyDescent="0.2">
      <c r="A235" s="169"/>
      <c r="B235" s="170"/>
      <c r="C235" s="169"/>
      <c r="D235" s="170"/>
      <c r="E235" s="170"/>
      <c r="F235" s="170"/>
      <c r="G235" s="170"/>
      <c r="H235" s="170"/>
      <c r="I235" s="170"/>
      <c r="J235" s="17"/>
    </row>
    <row r="236" spans="1:10" x14ac:dyDescent="0.2">
      <c r="A236" s="169"/>
      <c r="B236" s="170"/>
      <c r="C236" s="169"/>
      <c r="D236" s="170"/>
      <c r="E236" s="170"/>
      <c r="F236" s="170"/>
      <c r="G236" s="170"/>
      <c r="H236" s="170"/>
      <c r="I236" s="170"/>
      <c r="J236" s="17"/>
    </row>
    <row r="237" spans="1:10" x14ac:dyDescent="0.2">
      <c r="A237" s="147"/>
      <c r="B237" s="148"/>
      <c r="C237" s="147"/>
      <c r="D237" s="148"/>
      <c r="E237" s="148"/>
      <c r="F237" s="148"/>
      <c r="G237" s="148"/>
      <c r="H237" s="148"/>
      <c r="I237" s="148"/>
    </row>
    <row r="238" spans="1:10" x14ac:dyDescent="0.2">
      <c r="A238" s="85"/>
    </row>
    <row r="239" spans="1:10" x14ac:dyDescent="0.2">
      <c r="A239" s="85"/>
    </row>
    <row r="240" spans="1:10" x14ac:dyDescent="0.2">
      <c r="A240" s="85"/>
    </row>
    <row r="241" spans="1:1" x14ac:dyDescent="0.2">
      <c r="A241" s="85"/>
    </row>
    <row r="242" spans="1:1" x14ac:dyDescent="0.2">
      <c r="A242" s="85"/>
    </row>
    <row r="243" spans="1:1" x14ac:dyDescent="0.2">
      <c r="A243" s="85"/>
    </row>
    <row r="244" spans="1:1" x14ac:dyDescent="0.2">
      <c r="A244" s="85"/>
    </row>
  </sheetData>
  <mergeCells count="5">
    <mergeCell ref="M14:P14"/>
    <mergeCell ref="A56:A57"/>
    <mergeCell ref="A58:A59"/>
    <mergeCell ref="M60:P60"/>
    <mergeCell ref="M15:P15"/>
  </mergeCells>
  <phoneticPr fontId="3" type="noConversion"/>
  <pageMargins left="0" right="0" top="0.25" bottom="1" header="0.25" footer="0.5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Calcule_Cazare_19-20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Alex</cp:lastModifiedBy>
  <cp:lastPrinted>2017-09-20T20:29:21Z</cp:lastPrinted>
  <dcterms:created xsi:type="dcterms:W3CDTF">1996-10-14T23:33:28Z</dcterms:created>
  <dcterms:modified xsi:type="dcterms:W3CDTF">2019-09-26T16:37:14Z</dcterms:modified>
</cp:coreProperties>
</file>